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Q:\WSGO\Onderzoek\1. PersoneelsmonitorWSGO\DataOver2024\DEF\"/>
    </mc:Choice>
  </mc:AlternateContent>
  <xr:revisionPtr revIDLastSave="0" documentId="13_ncr:1_{357DB9D0-E349-4850-8805-C4E19863FE2C}" xr6:coauthVersionLast="47" xr6:coauthVersionMax="47" xr10:uidLastSave="{00000000-0000-0000-0000-000000000000}"/>
  <bookViews>
    <workbookView xWindow="-120" yWindow="-120" windowWidth="29040" windowHeight="17520" tabRatio="716" xr2:uid="{00000000-000D-0000-FFFF-FFFF00000000}"/>
  </bookViews>
  <sheets>
    <sheet name="1. Inleiding" sheetId="1" r:id="rId1"/>
    <sheet name="Draaigrafiek" sheetId="34" r:id="rId2"/>
    <sheet name="Input draaigrafiek" sheetId="33" state="hidden" r:id="rId3"/>
    <sheet name="2. Kenmerken van bezetting" sheetId="9" r:id="rId4"/>
    <sheet name="3. Personeelsmobiliteit" sheetId="4" r:id="rId5"/>
    <sheet name="4. Salarisschalen en beloningen" sheetId="6" r:id="rId6"/>
    <sheet name="5. Externe inhuur" sheetId="3" r:id="rId7"/>
    <sheet name="6. Ziekteverzuim" sheetId="5" r:id="rId8"/>
    <sheet name="7. Opleiding en ontwikkeling" sheetId="7" r:id="rId9"/>
  </sheets>
  <definedNames>
    <definedName name="Slicer_Grootteklasse">#N/A</definedName>
    <definedName name="Slicer_Hoofdstuk">#N/A</definedName>
  </definedNames>
  <calcPr calcId="191029" iterateDelta="1E-4"/>
  <pivotCaches>
    <pivotCache cacheId="0" r:id="rId10"/>
  </pivotCaches>
  <extLst>
    <ext xmlns:x14="http://schemas.microsoft.com/office/spreadsheetml/2009/9/main" uri="{BBE1A952-AA13-448e-AADC-164F8A28A991}">
      <x14:slicerCaches>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4" l="1"/>
  <c r="M23" i="4" l="1"/>
  <c r="M22" i="4"/>
  <c r="N26" i="9" l="1"/>
  <c r="M10" i="7"/>
  <c r="J10" i="7"/>
  <c r="G10" i="7"/>
  <c r="P10" i="7"/>
  <c r="U26" i="9" l="1"/>
  <c r="Y19" i="9"/>
  <c r="U9" i="9"/>
  <c r="R19" i="9"/>
  <c r="N9" i="9"/>
  <c r="G26" i="9"/>
  <c r="G9" i="9"/>
  <c r="K19" i="9"/>
  <c r="I19" i="9" l="1"/>
  <c r="W19" i="9"/>
  <c r="U19" i="9" l="1"/>
  <c r="G19" i="9"/>
</calcChain>
</file>

<file path=xl/sharedStrings.xml><?xml version="1.0" encoding="utf-8"?>
<sst xmlns="http://schemas.openxmlformats.org/spreadsheetml/2006/main" count="410" uniqueCount="140">
  <si>
    <t>WSGO-leden</t>
  </si>
  <si>
    <t>Geslacht</t>
  </si>
  <si>
    <t xml:space="preserve">Man </t>
  </si>
  <si>
    <t>Vrouw</t>
  </si>
  <si>
    <t>Man</t>
  </si>
  <si>
    <t>Geslacht per leeftijdklasse</t>
  </si>
  <si>
    <t>&lt; 25</t>
  </si>
  <si>
    <t>25-34</t>
  </si>
  <si>
    <t>35-44</t>
  </si>
  <si>
    <t>45-54</t>
  </si>
  <si>
    <t>55-59</t>
  </si>
  <si>
    <t>60-64</t>
  </si>
  <si>
    <t>65+</t>
  </si>
  <si>
    <t>Leeftijd en geslacht</t>
  </si>
  <si>
    <t>Totaal</t>
  </si>
  <si>
    <t>Deeltijdfactor</t>
  </si>
  <si>
    <t>Vast</t>
  </si>
  <si>
    <t>Tijdelijk</t>
  </si>
  <si>
    <t xml:space="preserve">Vrouw </t>
  </si>
  <si>
    <t xml:space="preserve">Leeftijd </t>
  </si>
  <si>
    <t>Type aanstelling</t>
  </si>
  <si>
    <t>Vormen van externe inhuur</t>
  </si>
  <si>
    <t xml:space="preserve">ZZP-ers </t>
  </si>
  <si>
    <t>Detacheringsovereenkomsten</t>
  </si>
  <si>
    <t>Uitzendkrachten</t>
  </si>
  <si>
    <t>Payrolling</t>
  </si>
  <si>
    <t>Anders</t>
  </si>
  <si>
    <t>Instroom</t>
  </si>
  <si>
    <t>Uitstroom</t>
  </si>
  <si>
    <t>Verzuimpercentage</t>
  </si>
  <si>
    <t>Verzuim van maximaal 1 jaar</t>
  </si>
  <si>
    <t>Ziekteverzuim en meldingsfrequentie</t>
  </si>
  <si>
    <t>Meldingsfrequentie</t>
  </si>
  <si>
    <t>Kosten voor opleiding en ontwikkeling</t>
  </si>
  <si>
    <t>Begroot bedrag per medewerker</t>
  </si>
  <si>
    <t>Besteed bedrag per medewerker</t>
  </si>
  <si>
    <t>Totaal besteed t.o.v. werkgeverslasten</t>
  </si>
  <si>
    <t>Salarisschalen</t>
  </si>
  <si>
    <t>Overige beloningen</t>
  </si>
  <si>
    <t>1-3</t>
  </si>
  <si>
    <t>4-6</t>
  </si>
  <si>
    <t>7-9</t>
  </si>
  <si>
    <t>10-12</t>
  </si>
  <si>
    <t>13 en hoger</t>
  </si>
  <si>
    <t>Salarisschaal bezetting (personen)</t>
  </si>
  <si>
    <t>Salarisschaal bezetting (fte)</t>
  </si>
  <si>
    <t>Aantal medewerkers op het einde van hun functieschaal</t>
  </si>
  <si>
    <t>Gemiddelde werkgeverslasten en salaris</t>
  </si>
  <si>
    <t>Gemiddeld maandsalaris</t>
  </si>
  <si>
    <t>Per fte</t>
  </si>
  <si>
    <t>Per persoon</t>
  </si>
  <si>
    <t>Overwerkvergoeding</t>
  </si>
  <si>
    <t>Werkgeverslasten</t>
  </si>
  <si>
    <t>Aandeel externe inhuur van totale werkgeverslast</t>
  </si>
  <si>
    <t>Minder dan 50</t>
  </si>
  <si>
    <t>Meer dan 250</t>
  </si>
  <si>
    <t>50 tot 250</t>
  </si>
  <si>
    <t>Gemiddeld uurloon per fte</t>
  </si>
  <si>
    <t>60+</t>
  </si>
  <si>
    <t>60-65</t>
  </si>
  <si>
    <t>&lt;35</t>
  </si>
  <si>
    <t>1 (62,7%)</t>
  </si>
  <si>
    <t>2 (57,3%)</t>
  </si>
  <si>
    <t>3 (16,5%)</t>
  </si>
  <si>
    <t>4 (13,4%)</t>
  </si>
  <si>
    <t>5 (6,6%)</t>
  </si>
  <si>
    <t>1 (48,8%)</t>
  </si>
  <si>
    <t>2 (27,2%)</t>
  </si>
  <si>
    <t>3 (20,8%)</t>
  </si>
  <si>
    <t>4 (19,6%)</t>
  </si>
  <si>
    <t>5 (2,3%)</t>
  </si>
  <si>
    <t>1 (67,9%)</t>
  </si>
  <si>
    <t>2 (40,9%)</t>
  </si>
  <si>
    <t>3 (37,6%)</t>
  </si>
  <si>
    <t>4 (10,6%)</t>
  </si>
  <si>
    <t>5 (4,1%)</t>
  </si>
  <si>
    <t xml:space="preserve">Totaal </t>
  </si>
  <si>
    <t>Verdeling instroom naar leeftijdsklasse</t>
  </si>
  <si>
    <t>Verdeling uitstroom naar leeftijdsklasse</t>
  </si>
  <si>
    <t>Onderwerp</t>
  </si>
  <si>
    <t>Externe inhuur</t>
  </si>
  <si>
    <t>Aandeel vast contract</t>
  </si>
  <si>
    <t>Rijlabels</t>
  </si>
  <si>
    <t>Eindtotaal</t>
  </si>
  <si>
    <t>Werkgeverslasten per fte</t>
  </si>
  <si>
    <t>Werkgeverslasten per persoon</t>
  </si>
  <si>
    <t>Verzuimpercentage van maximaal 1 jaar</t>
  </si>
  <si>
    <t>Aandeel vrouwen</t>
  </si>
  <si>
    <t>Grootteklasse</t>
  </si>
  <si>
    <t>Hoofdstuk</t>
  </si>
  <si>
    <t>Euro</t>
  </si>
  <si>
    <t>Percentage</t>
  </si>
  <si>
    <t>2. Kenmerken van bezetting</t>
  </si>
  <si>
    <t>7. Opleiding en ontwikkeling</t>
  </si>
  <si>
    <t>getal</t>
  </si>
  <si>
    <t>Gemiddelde van Percentage</t>
  </si>
  <si>
    <t>Gemiddelde van Euro</t>
  </si>
  <si>
    <t>Meest geld uitgegeven aan (gemiddeld uitgegeven aan)</t>
  </si>
  <si>
    <t>5. Externe inhuur</t>
  </si>
  <si>
    <t>3. Personeelsmobiliteit</t>
  </si>
  <si>
    <t>6. Ziekteverzuim</t>
  </si>
  <si>
    <t>4. Salarisschalen en beloningen</t>
  </si>
  <si>
    <t xml:space="preserve">Inleiding </t>
  </si>
  <si>
    <t>Leeswijzer</t>
  </si>
  <si>
    <t>Draaigrafiek</t>
  </si>
  <si>
    <t>Hoofdstukken</t>
  </si>
  <si>
    <t>WSGO Personeelsmonitor - HR kerngetallen vergelijken</t>
  </si>
  <si>
    <t>Dit is de benchmarktool voor leden van verschillende grootteklassen: minder dan 50 werknemers, 50 tot 250 werknemers en 250 werknemers of meer. De grootteklasse van een organisatie is gebaseerd op het totale aantal medewerkers, dus niet alleen op medewerkers die onder de cao van SGO vallen. De tool maakt het mogelijk voor WSGO-leden om hun HR-kerngetallen te vergelijken.</t>
  </si>
  <si>
    <t xml:space="preserve">Deze grafiek toont de HR-kerngetallen voor verschillende grootteklasses. De linkeras geeft de waarden in aantallen weer, de rechteras in percentages. Rechts van de grafiek staan twee filters waarmee een of meerdere grootteklasses en een hoofdstuk kunnen worden geselecteerd om specifieke resultaten te vergelijken. </t>
  </si>
  <si>
    <t>Klik hier voor meer informatie over draaitabellen en draaigrafieken.</t>
  </si>
  <si>
    <t>Personen</t>
  </si>
  <si>
    <t xml:space="preserve">De resultaten zijn gebaseerd op een online vragenlijst, ingevuld door 45 procent van de WSGO-leden, en op CBS-analyses. De CBS-analyses bevatten data over vrijwel alle leden: 54 organisaties met minder dan 50 werknemers, 71 organisaties met 50 tot 250 werknemers en 68 organisaties met 250 of meer werknemers. De enquête-analyses bevatten alleen data voor responderende leden. Dit aantal kan verschillen per vraag, maar gaat minstens over tien organisaties. </t>
  </si>
  <si>
    <t>Gemiddeld maandsalaris per fte</t>
  </si>
  <si>
    <t>Gemiddeld uurloon</t>
  </si>
  <si>
    <t>Gemiddeld uurloon per leeftijdsklasse</t>
  </si>
  <si>
    <t xml:space="preserve"> Functioneringstoelage  </t>
  </si>
  <si>
    <t xml:space="preserve"> Arbeidsmarkttoelage  </t>
  </si>
  <si>
    <t xml:space="preserve"> Toelage onregelmatige diensten</t>
  </si>
  <si>
    <t xml:space="preserve">Buitendagvenstertoelage  </t>
  </si>
  <si>
    <t xml:space="preserve">Toelage beschikbaarheidsdienst  </t>
  </si>
  <si>
    <t xml:space="preserve"> Inconveniëntentoelage </t>
  </si>
  <si>
    <t>1 (40%) </t>
  </si>
  <si>
    <t>2 (36%) </t>
  </si>
  <si>
    <t>3 (15%) </t>
  </si>
  <si>
    <t>4 (5%) </t>
  </si>
  <si>
    <t>5 (4%) </t>
  </si>
  <si>
    <t>a. Minder dan 50</t>
  </si>
  <si>
    <t>b. 50 tot 250</t>
  </si>
  <si>
    <t>c. Meer dan 250</t>
  </si>
  <si>
    <t xml:space="preserve">De overige sheets corresponderen met de hoofdstukken uit de WSGO-Personeelsmonitor (link). Hierin is meer detailinformatie te vinden over de HR-situatie binnen verschillende grootteklassen. Ook is de HR-situatie voor het totaal van alle WSGO-leden weergegeven. Meer informatie over de bronnen, databewerkingen en begrippen is te vinden in Bijlage A van het rapport. </t>
  </si>
  <si>
    <t>Som van getal</t>
  </si>
  <si>
    <t>De draaigrafiek bevat HR-kerngetallen voor verschillende grootteklasses. U kunt met filters de voor u relevante informatie in een grafiek weergeven.  De toelichting in de sheet bevat meer informatie.</t>
  </si>
  <si>
    <t>Bron: CBS Microdata</t>
  </si>
  <si>
    <t>Bron: Enquête WSGO-leden 2024 i.c.m. CBS Microdata</t>
  </si>
  <si>
    <t>Aandeel</t>
  </si>
  <si>
    <t>N</t>
  </si>
  <si>
    <t>Percentage bezetting</t>
  </si>
  <si>
    <t>&lt;10</t>
  </si>
  <si>
    <t>NB</t>
  </si>
  <si>
    <t xml:space="preserve">Aandeel personen in bezetting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</si>
</sst>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 #,##0_ ;_ &quot;€&quot;\ * \-#,##0_ ;_ &quot;€&quot;\ * &quot;-&quot;_ ;_ @_ "/>
    <numFmt numFmtId="44" formatCode="_ &quot;€&quot;\ * #,##0.00_ ;_ &quot;€&quot;\ * \-#,##0.00_ ;_ &quot;€&quot;\ * &quot;-&quot;??_ ;_ @_ "/>
    <numFmt numFmtId="43" formatCode="_ * #,##0.00_ ;_ * \-#,##0.00_ ;_ * &quot;-&quot;??_ ;_ @_ "/>
    <numFmt numFmtId="164" formatCode="_ &quot;€&quot;\ * #,##0_ ;_ &quot;€&quot;\ * \-#,##0_ ;_ &quot;€&quot;\ * &quot;-&quot;??_ ;_ @_ "/>
    <numFmt numFmtId="165" formatCode="0.0%"/>
    <numFmt numFmtId="166" formatCode="_ &quot;€&quot;\ * #,##0.0_ ;_ &quot;€&quot;\ * \-#,##0.0_ ;_ &quot;€&quot;\ * &quot;-&quot;??_ ;_ @_ "/>
    <numFmt numFmtId="167" formatCode="0.0"/>
    <numFmt numFmtId="168" formatCode="_ [$€-413]\ * #,##0_ ;_ [$€-413]\ * \-#,##0_ ;_ [$€-413]\ * &quot;-&quot;??_ ;_ @_ "/>
    <numFmt numFmtId="169" formatCode="_ * #,##0.0_ ;_ * \-#,##0.0_ ;_ * &quot;-&quot;??_ ;_ @_ "/>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sz val="24"/>
      <color theme="0"/>
      <name val="Calibri"/>
      <family val="2"/>
      <scheme val="minor"/>
    </font>
    <font>
      <sz val="12"/>
      <color rgb="FF2A206F"/>
      <name val="Calibri"/>
      <family val="2"/>
      <scheme val="minor"/>
    </font>
    <font>
      <b/>
      <sz val="14"/>
      <color rgb="FF2A206F"/>
      <name val="Calibri"/>
      <family val="2"/>
      <scheme val="minor"/>
    </font>
    <font>
      <u/>
      <sz val="11"/>
      <color theme="10"/>
      <name val="Calibri"/>
      <family val="2"/>
      <scheme val="minor"/>
    </font>
    <font>
      <u/>
      <sz val="12"/>
      <color rgb="FF2A206F"/>
      <name val="Calibri"/>
      <family val="2"/>
      <scheme val="minor"/>
    </font>
    <font>
      <sz val="10"/>
      <color theme="1" tint="0.499984740745262"/>
      <name val="Calibri"/>
      <family val="2"/>
      <scheme val="minor"/>
    </font>
  </fonts>
  <fills count="6">
    <fill>
      <patternFill patternType="none"/>
    </fill>
    <fill>
      <patternFill patternType="gray125"/>
    </fill>
    <fill>
      <patternFill patternType="solid">
        <fgColor rgb="FFDBEFF9"/>
        <bgColor indexed="64"/>
      </patternFill>
    </fill>
    <fill>
      <patternFill patternType="solid">
        <fgColor rgb="FF2A206F"/>
        <bgColor indexed="64"/>
      </patternFill>
    </fill>
    <fill>
      <patternFill patternType="solid">
        <fgColor theme="0"/>
        <bgColor indexed="64"/>
      </patternFill>
    </fill>
    <fill>
      <patternFill patternType="solid">
        <fgColor rgb="FF53B89C"/>
        <bgColor indexed="64"/>
      </patternFill>
    </fill>
  </fills>
  <borders count="43">
    <border>
      <left/>
      <right/>
      <top/>
      <bottom/>
      <diagonal/>
    </border>
    <border>
      <left/>
      <right style="thin">
        <color rgb="FF2A206F"/>
      </right>
      <top/>
      <bottom/>
      <diagonal/>
    </border>
    <border>
      <left style="medium">
        <color rgb="FF2A206F"/>
      </left>
      <right style="medium">
        <color rgb="FF2A206F"/>
      </right>
      <top style="medium">
        <color rgb="FF2A206F"/>
      </top>
      <bottom style="medium">
        <color rgb="FF2A206F"/>
      </bottom>
      <diagonal/>
    </border>
    <border>
      <left style="medium">
        <color rgb="FF2A206F"/>
      </left>
      <right/>
      <top style="medium">
        <color rgb="FF2A206F"/>
      </top>
      <bottom/>
      <diagonal/>
    </border>
    <border>
      <left/>
      <right/>
      <top style="medium">
        <color rgb="FF2A206F"/>
      </top>
      <bottom/>
      <diagonal/>
    </border>
    <border>
      <left/>
      <right style="medium">
        <color rgb="FF2A206F"/>
      </right>
      <top style="medium">
        <color rgb="FF2A206F"/>
      </top>
      <bottom/>
      <diagonal/>
    </border>
    <border>
      <left style="medium">
        <color rgb="FF2A206F"/>
      </left>
      <right/>
      <top/>
      <bottom/>
      <diagonal/>
    </border>
    <border>
      <left/>
      <right style="medium">
        <color rgb="FF2A206F"/>
      </right>
      <top/>
      <bottom/>
      <diagonal/>
    </border>
    <border>
      <left style="medium">
        <color rgb="FF2A206F"/>
      </left>
      <right/>
      <top/>
      <bottom style="medium">
        <color rgb="FF2A206F"/>
      </bottom>
      <diagonal/>
    </border>
    <border>
      <left/>
      <right/>
      <top/>
      <bottom style="medium">
        <color rgb="FF2A206F"/>
      </bottom>
      <diagonal/>
    </border>
    <border>
      <left/>
      <right style="medium">
        <color rgb="FF2A206F"/>
      </right>
      <top/>
      <bottom style="medium">
        <color rgb="FF2A206F"/>
      </bottom>
      <diagonal/>
    </border>
    <border>
      <left style="medium">
        <color rgb="FF2A206F"/>
      </left>
      <right/>
      <top style="medium">
        <color rgb="FF2A206F"/>
      </top>
      <bottom style="medium">
        <color rgb="FF2A206F"/>
      </bottom>
      <diagonal/>
    </border>
    <border>
      <left/>
      <right/>
      <top style="medium">
        <color rgb="FF2A206F"/>
      </top>
      <bottom style="medium">
        <color rgb="FF2A206F"/>
      </bottom>
      <diagonal/>
    </border>
    <border>
      <left/>
      <right style="medium">
        <color rgb="FF2A206F"/>
      </right>
      <top style="medium">
        <color rgb="FF2A206F"/>
      </top>
      <bottom style="medium">
        <color rgb="FF2A206F"/>
      </bottom>
      <diagonal/>
    </border>
    <border>
      <left style="medium">
        <color rgb="FF2A206F"/>
      </left>
      <right style="medium">
        <color rgb="FF2A206F"/>
      </right>
      <top style="medium">
        <color rgb="FF2A206F"/>
      </top>
      <bottom/>
      <diagonal/>
    </border>
    <border>
      <left style="medium">
        <color rgb="FF2A206F"/>
      </left>
      <right style="medium">
        <color rgb="FF2A206F"/>
      </right>
      <top/>
      <bottom/>
      <diagonal/>
    </border>
    <border>
      <left style="medium">
        <color rgb="FF2A206F"/>
      </left>
      <right style="medium">
        <color rgb="FF2A206F"/>
      </right>
      <top/>
      <bottom style="medium">
        <color rgb="FF2A206F"/>
      </bottom>
      <diagonal/>
    </border>
    <border>
      <left style="thin">
        <color rgb="FF2A206F"/>
      </left>
      <right style="thin">
        <color rgb="FF2A206F"/>
      </right>
      <top style="thin">
        <color rgb="FF2A206F"/>
      </top>
      <bottom/>
      <diagonal/>
    </border>
    <border>
      <left style="thin">
        <color rgb="FF2A206F"/>
      </left>
      <right style="thin">
        <color rgb="FF2A206F"/>
      </right>
      <top/>
      <bottom/>
      <diagonal/>
    </border>
    <border>
      <left style="thin">
        <color rgb="FF2A206F"/>
      </left>
      <right/>
      <top style="thin">
        <color rgb="FF2A206F"/>
      </top>
      <bottom style="medium">
        <color rgb="FF2A206F"/>
      </bottom>
      <diagonal/>
    </border>
    <border>
      <left/>
      <right style="thin">
        <color rgb="FF2A206F"/>
      </right>
      <top style="thin">
        <color rgb="FF2A206F"/>
      </top>
      <bottom style="medium">
        <color rgb="FF2A206F"/>
      </bottom>
      <diagonal/>
    </border>
    <border>
      <left style="thin">
        <color rgb="FF2A206F"/>
      </left>
      <right/>
      <top style="medium">
        <color rgb="FF2A206F"/>
      </top>
      <bottom/>
      <diagonal/>
    </border>
    <border>
      <left/>
      <right style="thin">
        <color rgb="FF2A206F"/>
      </right>
      <top style="medium">
        <color rgb="FF2A206F"/>
      </top>
      <bottom/>
      <diagonal/>
    </border>
    <border>
      <left style="thin">
        <color rgb="FF2A206F"/>
      </left>
      <right style="thin">
        <color rgb="FF2A206F"/>
      </right>
      <top style="medium">
        <color rgb="FF2A206F"/>
      </top>
      <bottom style="medium">
        <color rgb="FF2A206F"/>
      </bottom>
      <diagonal/>
    </border>
    <border>
      <left style="thin">
        <color rgb="FF2A206F"/>
      </left>
      <right/>
      <top style="medium">
        <color rgb="FF2A206F"/>
      </top>
      <bottom style="medium">
        <color rgb="FF2A206F"/>
      </bottom>
      <diagonal/>
    </border>
    <border>
      <left/>
      <right style="thin">
        <color rgb="FF2A206F"/>
      </right>
      <top style="medium">
        <color rgb="FF2A206F"/>
      </top>
      <bottom style="medium">
        <color rgb="FF2A206F"/>
      </bottom>
      <diagonal/>
    </border>
    <border>
      <left style="thin">
        <color rgb="FF2A206F"/>
      </left>
      <right/>
      <top/>
      <bottom style="medium">
        <color rgb="FF2A206F"/>
      </bottom>
      <diagonal/>
    </border>
    <border>
      <left/>
      <right style="thin">
        <color rgb="FF2A206F"/>
      </right>
      <top/>
      <bottom style="medium">
        <color rgb="FF2A206F"/>
      </bottom>
      <diagonal/>
    </border>
    <border>
      <left style="thin">
        <color rgb="FF2A206F"/>
      </left>
      <right/>
      <top/>
      <bottom/>
      <diagonal/>
    </border>
    <border>
      <left style="thin">
        <color rgb="FF2A206F"/>
      </left>
      <right/>
      <top style="thin">
        <color rgb="FF2A206F"/>
      </top>
      <bottom/>
      <diagonal/>
    </border>
    <border>
      <left/>
      <right style="thin">
        <color rgb="FF2A206F"/>
      </right>
      <top style="thin">
        <color rgb="FF2A206F"/>
      </top>
      <bottom/>
      <diagonal/>
    </border>
    <border>
      <left/>
      <right/>
      <top style="thin">
        <color rgb="FF2A206F"/>
      </top>
      <bottom/>
      <diagonal/>
    </border>
    <border>
      <left/>
      <right style="medium">
        <color rgb="FF2A206F"/>
      </right>
      <top style="thin">
        <color rgb="FF2A206F"/>
      </top>
      <bottom/>
      <diagonal/>
    </border>
    <border>
      <left style="thin">
        <color rgb="FF2A206F"/>
      </left>
      <right/>
      <top style="thin">
        <color indexed="64"/>
      </top>
      <bottom style="medium">
        <color rgb="FF2A206F"/>
      </bottom>
      <diagonal/>
    </border>
    <border>
      <left/>
      <right style="medium">
        <color rgb="FF2A206F"/>
      </right>
      <top style="thin">
        <color indexed="64"/>
      </top>
      <bottom style="medium">
        <color rgb="FF2A206F"/>
      </bottom>
      <diagonal/>
    </border>
    <border>
      <left style="thin">
        <color rgb="FF2A206F"/>
      </left>
      <right style="medium">
        <color rgb="FF2A206F"/>
      </right>
      <top/>
      <bottom/>
      <diagonal/>
    </border>
    <border>
      <left style="thin">
        <color rgb="FF2A206F"/>
      </left>
      <right style="thin">
        <color rgb="FF2A206F"/>
      </right>
      <top/>
      <bottom style="medium">
        <color rgb="FF2A206F"/>
      </bottom>
      <diagonal/>
    </border>
    <border>
      <left style="thin">
        <color rgb="FF2A206F"/>
      </left>
      <right style="medium">
        <color rgb="FF2A206F"/>
      </right>
      <top/>
      <bottom style="medium">
        <color rgb="FF2A206F"/>
      </bottom>
      <diagonal/>
    </border>
    <border>
      <left style="thin">
        <color rgb="FF2A206F"/>
      </left>
      <right style="thin">
        <color rgb="FF2A206F"/>
      </right>
      <top style="medium">
        <color rgb="FF2A206F"/>
      </top>
      <bottom/>
      <diagonal/>
    </border>
    <border>
      <left style="thin">
        <color rgb="FF2A206F"/>
      </left>
      <right style="medium">
        <color rgb="FF2A206F"/>
      </right>
      <top style="medium">
        <color rgb="FF2A206F"/>
      </top>
      <bottom/>
      <diagonal/>
    </border>
    <border>
      <left style="thin">
        <color rgb="FF2A206F"/>
      </left>
      <right style="thin">
        <color rgb="FF2A206F"/>
      </right>
      <top style="thin">
        <color rgb="FF2A206F"/>
      </top>
      <bottom style="medium">
        <color rgb="FF2A206F"/>
      </bottom>
      <diagonal/>
    </border>
    <border>
      <left style="thin">
        <color rgb="FF2A206F"/>
      </left>
      <right style="medium">
        <color rgb="FF2A206F"/>
      </right>
      <top style="thin">
        <color rgb="FF2A206F"/>
      </top>
      <bottom style="medium">
        <color rgb="FF2A206F"/>
      </bottom>
      <diagonal/>
    </border>
    <border>
      <left/>
      <right/>
      <top/>
      <bottom style="medium">
        <color rgb="FF53B89C"/>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262">
    <xf numFmtId="0" fontId="0" fillId="0" borderId="0" xfId="0"/>
    <xf numFmtId="0" fontId="0" fillId="0" borderId="9" xfId="0" applyBorder="1"/>
    <xf numFmtId="0" fontId="0" fillId="4" borderId="4" xfId="0" applyFill="1" applyBorder="1"/>
    <xf numFmtId="0" fontId="0" fillId="4" borderId="5" xfId="0" applyFill="1" applyBorder="1"/>
    <xf numFmtId="0" fontId="0" fillId="4" borderId="7" xfId="0" applyFill="1" applyBorder="1"/>
    <xf numFmtId="0" fontId="0" fillId="4" borderId="9" xfId="0" applyFill="1" applyBorder="1"/>
    <xf numFmtId="0" fontId="0" fillId="4" borderId="10" xfId="0" applyFill="1" applyBorder="1"/>
    <xf numFmtId="0" fontId="0" fillId="4" borderId="4" xfId="0" applyFill="1" applyBorder="1" applyAlignment="1">
      <alignment vertical="center"/>
    </xf>
    <xf numFmtId="0" fontId="3" fillId="4" borderId="11" xfId="0" applyFont="1" applyFill="1" applyBorder="1" applyAlignment="1">
      <alignment vertical="center"/>
    </xf>
    <xf numFmtId="0" fontId="0" fillId="4" borderId="8" xfId="0" applyFill="1" applyBorder="1"/>
    <xf numFmtId="0" fontId="3" fillId="4" borderId="12" xfId="0" applyFont="1" applyFill="1" applyBorder="1" applyAlignment="1">
      <alignment vertical="center"/>
    </xf>
    <xf numFmtId="0" fontId="0" fillId="4" borderId="12" xfId="0" applyFill="1" applyBorder="1" applyAlignment="1">
      <alignment vertical="center"/>
    </xf>
    <xf numFmtId="0" fontId="0" fillId="4" borderId="7" xfId="0" applyFill="1" applyBorder="1" applyAlignment="1">
      <alignment vertical="center"/>
    </xf>
    <xf numFmtId="0" fontId="4" fillId="4" borderId="0" xfId="0" applyFont="1" applyFill="1" applyAlignment="1">
      <alignment horizontal="center" vertical="center"/>
    </xf>
    <xf numFmtId="0" fontId="4" fillId="4" borderId="4" xfId="0" applyFont="1" applyFill="1" applyBorder="1" applyAlignment="1">
      <alignment horizontal="right" vertical="center"/>
    </xf>
    <xf numFmtId="0" fontId="4" fillId="4" borderId="9" xfId="0" applyFont="1" applyFill="1" applyBorder="1" applyAlignment="1">
      <alignment horizontal="right" vertical="center"/>
    </xf>
    <xf numFmtId="0" fontId="0" fillId="4" borderId="9" xfId="0" applyFill="1" applyBorder="1" applyAlignment="1">
      <alignment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4" fillId="4" borderId="17" xfId="0" applyFont="1" applyFill="1" applyBorder="1" applyAlignment="1">
      <alignment horizontal="center" vertical="center"/>
    </xf>
    <xf numFmtId="0" fontId="0" fillId="4" borderId="3" xfId="0" applyFill="1" applyBorder="1"/>
    <xf numFmtId="0" fontId="0" fillId="4" borderId="6" xfId="0" applyFill="1" applyBorder="1"/>
    <xf numFmtId="0" fontId="3" fillId="4" borderId="11" xfId="0" applyFont="1" applyFill="1" applyBorder="1" applyAlignment="1">
      <alignment vertical="center" wrapText="1"/>
    </xf>
    <xf numFmtId="0" fontId="4" fillId="4" borderId="12" xfId="0" applyFont="1" applyFill="1" applyBorder="1" applyAlignment="1">
      <alignment horizontal="right" vertical="center"/>
    </xf>
    <xf numFmtId="0" fontId="3" fillId="4" borderId="12" xfId="0" applyFont="1" applyFill="1" applyBorder="1" applyAlignment="1">
      <alignment vertical="center" wrapText="1"/>
    </xf>
    <xf numFmtId="49" fontId="4" fillId="4" borderId="4" xfId="0" applyNumberFormat="1" applyFont="1" applyFill="1" applyBorder="1" applyAlignment="1">
      <alignment horizontal="right" vertical="center"/>
    </xf>
    <xf numFmtId="49" fontId="4" fillId="4" borderId="9" xfId="0" applyNumberFormat="1" applyFont="1" applyFill="1" applyBorder="1" applyAlignment="1">
      <alignment horizontal="right" vertical="center"/>
    </xf>
    <xf numFmtId="49" fontId="4" fillId="4" borderId="12" xfId="0" applyNumberFormat="1" applyFont="1" applyFill="1" applyBorder="1" applyAlignment="1">
      <alignment horizontal="right" vertical="center"/>
    </xf>
    <xf numFmtId="9" fontId="0" fillId="5" borderId="5" xfId="1" applyFont="1" applyFill="1" applyBorder="1" applyAlignment="1">
      <alignment horizontal="center" vertical="center"/>
    </xf>
    <xf numFmtId="9" fontId="0" fillId="5" borderId="7" xfId="1" applyFont="1" applyFill="1" applyBorder="1" applyAlignment="1">
      <alignment horizontal="center" vertical="center"/>
    </xf>
    <xf numFmtId="9" fontId="0" fillId="5" borderId="10" xfId="1" applyFont="1" applyFill="1" applyBorder="1" applyAlignment="1">
      <alignment horizontal="center" vertical="center"/>
    </xf>
    <xf numFmtId="0" fontId="4" fillId="4" borderId="30" xfId="0" applyFont="1" applyFill="1" applyBorder="1" applyAlignment="1">
      <alignment horizontal="center" vertical="center"/>
    </xf>
    <xf numFmtId="9" fontId="0" fillId="5" borderId="13" xfId="1" applyFont="1" applyFill="1" applyBorder="1" applyAlignment="1">
      <alignment horizontal="center" vertical="center"/>
    </xf>
    <xf numFmtId="9" fontId="0" fillId="4" borderId="7" xfId="1" applyFont="1" applyFill="1" applyBorder="1" applyAlignment="1">
      <alignment vertical="center"/>
    </xf>
    <xf numFmtId="164" fontId="0" fillId="5" borderId="23" xfId="1" applyNumberFormat="1" applyFont="1" applyFill="1" applyBorder="1" applyAlignment="1">
      <alignment horizontal="center" vertical="center"/>
    </xf>
    <xf numFmtId="164" fontId="0" fillId="5" borderId="13" xfId="1" applyNumberFormat="1" applyFont="1" applyFill="1" applyBorder="1" applyAlignment="1">
      <alignment horizontal="center" vertical="center"/>
    </xf>
    <xf numFmtId="165" fontId="0" fillId="5" borderId="13" xfId="1" applyNumberFormat="1" applyFont="1" applyFill="1" applyBorder="1" applyAlignment="1">
      <alignment horizontal="center" vertical="center"/>
    </xf>
    <xf numFmtId="164" fontId="0" fillId="5" borderId="13" xfId="0" applyNumberFormat="1" applyFill="1" applyBorder="1" applyAlignment="1">
      <alignment horizontal="center" vertical="center"/>
    </xf>
    <xf numFmtId="165" fontId="0" fillId="5" borderId="13" xfId="0" applyNumberFormat="1" applyFill="1" applyBorder="1" applyAlignment="1">
      <alignment horizontal="center" vertical="center"/>
    </xf>
    <xf numFmtId="9" fontId="0" fillId="2" borderId="12" xfId="1" applyFont="1" applyFill="1" applyBorder="1" applyAlignment="1">
      <alignment horizontal="center" vertical="center"/>
    </xf>
    <xf numFmtId="0" fontId="0" fillId="4" borderId="4" xfId="0" applyFill="1" applyBorder="1" applyAlignment="1">
      <alignment horizontal="center" vertical="center"/>
    </xf>
    <xf numFmtId="9" fontId="0" fillId="4" borderId="12" xfId="1" applyFont="1" applyFill="1" applyBorder="1" applyAlignment="1">
      <alignment horizontal="center" vertical="center"/>
    </xf>
    <xf numFmtId="2" fontId="0" fillId="4" borderId="12" xfId="1" applyNumberFormat="1" applyFont="1" applyFill="1" applyBorder="1" applyAlignment="1">
      <alignment horizontal="center" vertical="center"/>
    </xf>
    <xf numFmtId="164" fontId="0" fillId="2" borderId="23" xfId="2" applyNumberFormat="1" applyFont="1" applyFill="1" applyBorder="1" applyAlignment="1">
      <alignment horizontal="center" vertical="center"/>
    </xf>
    <xf numFmtId="44" fontId="0" fillId="4" borderId="12" xfId="2" applyFont="1" applyFill="1" applyBorder="1" applyAlignment="1">
      <alignment vertical="center"/>
    </xf>
    <xf numFmtId="164" fontId="0" fillId="2" borderId="25" xfId="2" applyNumberFormat="1" applyFont="1" applyFill="1" applyBorder="1" applyAlignment="1">
      <alignment horizontal="center" vertical="center"/>
    </xf>
    <xf numFmtId="9" fontId="0" fillId="4" borderId="12" xfId="1" applyFont="1" applyFill="1" applyBorder="1" applyAlignment="1">
      <alignment vertical="center"/>
    </xf>
    <xf numFmtId="165" fontId="0" fillId="2" borderId="12" xfId="1" applyNumberFormat="1" applyFont="1" applyFill="1" applyBorder="1" applyAlignment="1">
      <alignment horizontal="center" vertical="center"/>
    </xf>
    <xf numFmtId="165" fontId="0" fillId="4" borderId="12" xfId="1" applyNumberFormat="1" applyFont="1" applyFill="1" applyBorder="1" applyAlignment="1">
      <alignment vertical="center"/>
    </xf>
    <xf numFmtId="164" fontId="0" fillId="4" borderId="12" xfId="0" applyNumberFormat="1" applyFill="1" applyBorder="1" applyAlignment="1">
      <alignment vertical="center"/>
    </xf>
    <xf numFmtId="9" fontId="0" fillId="4" borderId="4" xfId="1" applyFont="1" applyFill="1" applyBorder="1" applyAlignment="1">
      <alignment vertical="center"/>
    </xf>
    <xf numFmtId="9" fontId="0" fillId="4" borderId="0" xfId="1" applyFont="1" applyFill="1" applyBorder="1" applyAlignment="1">
      <alignment vertical="center"/>
    </xf>
    <xf numFmtId="9" fontId="0" fillId="0" borderId="0" xfId="0" applyNumberFormat="1"/>
    <xf numFmtId="164" fontId="0" fillId="2" borderId="12" xfId="2" applyNumberFormat="1" applyFont="1" applyFill="1" applyBorder="1" applyAlignment="1">
      <alignment horizontal="center" vertical="center"/>
    </xf>
    <xf numFmtId="164" fontId="0" fillId="4" borderId="12" xfId="2" applyNumberFormat="1" applyFont="1" applyFill="1" applyBorder="1" applyAlignment="1">
      <alignment horizontal="center" vertical="center"/>
    </xf>
    <xf numFmtId="165" fontId="0" fillId="4" borderId="12" xfId="1" applyNumberFormat="1" applyFont="1" applyFill="1" applyBorder="1" applyAlignment="1">
      <alignment horizontal="center" vertical="center"/>
    </xf>
    <xf numFmtId="9" fontId="0" fillId="2" borderId="4" xfId="1" applyFont="1" applyFill="1" applyBorder="1" applyAlignment="1">
      <alignment horizontal="center" vertical="center"/>
    </xf>
    <xf numFmtId="9" fontId="0" fillId="2" borderId="0" xfId="1" applyFont="1" applyFill="1" applyBorder="1" applyAlignment="1">
      <alignment horizontal="center" vertical="center"/>
    </xf>
    <xf numFmtId="9" fontId="0" fillId="2" borderId="9" xfId="1" applyFont="1" applyFill="1" applyBorder="1" applyAlignment="1">
      <alignment horizontal="center" vertical="center"/>
    </xf>
    <xf numFmtId="0" fontId="2" fillId="3" borderId="2" xfId="0" applyFont="1" applyFill="1" applyBorder="1" applyAlignment="1">
      <alignment horizontal="center" vertical="center" textRotation="90" wrapText="1"/>
    </xf>
    <xf numFmtId="44" fontId="0" fillId="4" borderId="0" xfId="2" applyFont="1" applyFill="1" applyBorder="1" applyAlignment="1">
      <alignment vertical="center"/>
    </xf>
    <xf numFmtId="164" fontId="0" fillId="4" borderId="0" xfId="2" applyNumberFormat="1" applyFont="1" applyFill="1" applyBorder="1" applyAlignment="1">
      <alignment horizontal="center" vertical="center"/>
    </xf>
    <xf numFmtId="166" fontId="0" fillId="4" borderId="0" xfId="2" applyNumberFormat="1" applyFont="1" applyFill="1" applyBorder="1" applyAlignment="1">
      <alignment horizontal="center" vertical="center"/>
    </xf>
    <xf numFmtId="164" fontId="0" fillId="4" borderId="0" xfId="1" applyNumberFormat="1" applyFont="1" applyFill="1" applyBorder="1" applyAlignment="1">
      <alignment horizontal="center" vertical="center"/>
    </xf>
    <xf numFmtId="164" fontId="0" fillId="4" borderId="7" xfId="1" applyNumberFormat="1" applyFont="1" applyFill="1" applyBorder="1" applyAlignment="1">
      <alignment horizontal="center" vertical="center"/>
    </xf>
    <xf numFmtId="44" fontId="0" fillId="4" borderId="4" xfId="2" applyFont="1" applyFill="1" applyBorder="1" applyAlignment="1">
      <alignment vertical="center"/>
    </xf>
    <xf numFmtId="44" fontId="0" fillId="4" borderId="9" xfId="2" applyFont="1" applyFill="1" applyBorder="1" applyAlignment="1">
      <alignment vertical="center"/>
    </xf>
    <xf numFmtId="9" fontId="0" fillId="2" borderId="18" xfId="1" applyFont="1" applyFill="1" applyBorder="1" applyAlignment="1">
      <alignment horizontal="center" vertical="center"/>
    </xf>
    <xf numFmtId="9" fontId="0" fillId="4" borderId="9" xfId="1" applyFont="1" applyFill="1" applyBorder="1" applyAlignment="1">
      <alignment vertical="center"/>
    </xf>
    <xf numFmtId="0" fontId="3" fillId="4" borderId="11" xfId="0" applyFont="1" applyFill="1" applyBorder="1" applyAlignment="1">
      <alignment horizontal="left" vertical="center"/>
    </xf>
    <xf numFmtId="164" fontId="0" fillId="4" borderId="0" xfId="2" applyNumberFormat="1" applyFont="1" applyFill="1" applyBorder="1" applyAlignment="1">
      <alignment vertical="center"/>
    </xf>
    <xf numFmtId="0" fontId="0" fillId="5" borderId="35" xfId="0" applyFill="1" applyBorder="1" applyAlignment="1">
      <alignment horizontal="center" vertical="center"/>
    </xf>
    <xf numFmtId="9" fontId="0" fillId="2" borderId="36" xfId="1" applyFont="1" applyFill="1" applyBorder="1" applyAlignment="1">
      <alignment horizontal="center" vertical="center"/>
    </xf>
    <xf numFmtId="0" fontId="0" fillId="5" borderId="37" xfId="0" applyFill="1" applyBorder="1" applyAlignment="1">
      <alignment horizontal="center" vertical="center"/>
    </xf>
    <xf numFmtId="9" fontId="0" fillId="2" borderId="38" xfId="1" applyFont="1" applyFill="1" applyBorder="1" applyAlignment="1">
      <alignment horizontal="center" vertical="center"/>
    </xf>
    <xf numFmtId="0" fontId="0" fillId="5" borderId="39" xfId="0" applyFill="1" applyBorder="1" applyAlignment="1">
      <alignment horizontal="center" vertical="center"/>
    </xf>
    <xf numFmtId="0" fontId="0" fillId="4" borderId="12" xfId="0" applyFill="1" applyBorder="1" applyAlignment="1">
      <alignment horizontal="center" vertical="center"/>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2" fontId="0" fillId="0" borderId="0" xfId="1" applyNumberFormat="1" applyFont="1"/>
    <xf numFmtId="0" fontId="0" fillId="0" borderId="0" xfId="0" applyAlignment="1">
      <alignment horizontal="left"/>
    </xf>
    <xf numFmtId="0" fontId="0" fillId="0" borderId="0" xfId="0" pivotButton="1"/>
    <xf numFmtId="0" fontId="0" fillId="0" borderId="0" xfId="0" applyAlignment="1">
      <alignment horizontal="left" indent="1"/>
    </xf>
    <xf numFmtId="0" fontId="5" fillId="0" borderId="0" xfId="0" applyFont="1"/>
    <xf numFmtId="2" fontId="0" fillId="0" borderId="0" xfId="0" applyNumberFormat="1"/>
    <xf numFmtId="167" fontId="0" fillId="0" borderId="0" xfId="0" applyNumberFormat="1"/>
    <xf numFmtId="168" fontId="0" fillId="0" borderId="0" xfId="0" applyNumberFormat="1"/>
    <xf numFmtId="164" fontId="0" fillId="0" borderId="0" xfId="2" applyNumberFormat="1" applyFont="1"/>
    <xf numFmtId="165" fontId="0" fillId="0" borderId="0" xfId="1" applyNumberFormat="1" applyFont="1"/>
    <xf numFmtId="169" fontId="0" fillId="0" borderId="0" xfId="3" applyNumberFormat="1" applyFont="1"/>
    <xf numFmtId="165" fontId="0" fillId="0" borderId="0" xfId="0" applyNumberFormat="1"/>
    <xf numFmtId="42" fontId="0" fillId="0" borderId="0" xfId="0" applyNumberFormat="1"/>
    <xf numFmtId="0" fontId="7" fillId="4" borderId="0" xfId="0" applyFont="1" applyFill="1" applyAlignment="1">
      <alignment wrapText="1"/>
    </xf>
    <xf numFmtId="0" fontId="8" fillId="2" borderId="42" xfId="0" applyFont="1" applyFill="1" applyBorder="1"/>
    <xf numFmtId="0" fontId="0" fillId="3" borderId="3" xfId="0" applyFill="1" applyBorder="1"/>
    <xf numFmtId="0" fontId="6" fillId="3" borderId="4" xfId="0" applyFont="1" applyFill="1" applyBorder="1" applyAlignment="1">
      <alignment wrapText="1"/>
    </xf>
    <xf numFmtId="0" fontId="0" fillId="3"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10" fillId="4" borderId="0" xfId="0" applyFont="1" applyFill="1"/>
    <xf numFmtId="0" fontId="10" fillId="4" borderId="0" xfId="0" applyFont="1" applyFill="1" applyAlignment="1">
      <alignment wrapText="1"/>
    </xf>
    <xf numFmtId="167" fontId="0" fillId="4" borderId="12" xfId="0" applyNumberFormat="1" applyFill="1" applyBorder="1" applyAlignment="1">
      <alignment horizontal="center" vertical="center"/>
    </xf>
    <xf numFmtId="167" fontId="0" fillId="4" borderId="12" xfId="0" applyNumberFormat="1" applyFill="1" applyBorder="1" applyAlignment="1">
      <alignment vertical="center"/>
    </xf>
    <xf numFmtId="0" fontId="0" fillId="4" borderId="0" xfId="0" applyFill="1"/>
    <xf numFmtId="165" fontId="0" fillId="2" borderId="4" xfId="1" applyNumberFormat="1" applyFont="1" applyFill="1" applyBorder="1" applyAlignment="1">
      <alignment horizontal="center" vertical="center"/>
    </xf>
    <xf numFmtId="165" fontId="0" fillId="2" borderId="0" xfId="1" applyNumberFormat="1" applyFont="1" applyFill="1" applyBorder="1" applyAlignment="1">
      <alignment horizontal="center" vertical="center"/>
    </xf>
    <xf numFmtId="165" fontId="0" fillId="2" borderId="9" xfId="1" applyNumberFormat="1" applyFont="1" applyFill="1" applyBorder="1" applyAlignment="1">
      <alignment horizontal="center" vertical="center"/>
    </xf>
    <xf numFmtId="9" fontId="0" fillId="4" borderId="0" xfId="1" applyFont="1" applyFill="1"/>
    <xf numFmtId="9" fontId="0" fillId="0" borderId="0" xfId="1" applyFont="1"/>
    <xf numFmtId="0" fontId="4"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pplyAlignment="1">
      <alignment vertical="center"/>
    </xf>
    <xf numFmtId="0" fontId="3" fillId="2" borderId="0" xfId="0" applyFont="1" applyFill="1" applyAlignment="1">
      <alignment horizontal="center" vertical="center"/>
    </xf>
    <xf numFmtId="0" fontId="3" fillId="4" borderId="0" xfId="0" applyFont="1" applyFill="1" applyAlignment="1">
      <alignment horizontal="center" vertical="center"/>
    </xf>
    <xf numFmtId="0" fontId="3" fillId="5" borderId="0" xfId="0" applyFont="1" applyFill="1" applyAlignment="1">
      <alignment horizontal="center" vertical="center"/>
    </xf>
    <xf numFmtId="0" fontId="4" fillId="4" borderId="0" xfId="0" applyFont="1" applyFill="1" applyAlignment="1">
      <alignment horizontal="right" vertical="center"/>
    </xf>
    <xf numFmtId="0" fontId="3" fillId="4" borderId="0" xfId="0" applyFont="1" applyFill="1" applyAlignment="1">
      <alignment horizontal="left" vertical="center"/>
    </xf>
    <xf numFmtId="0" fontId="2" fillId="4" borderId="0" xfId="0" applyFont="1" applyFill="1" applyAlignment="1">
      <alignment horizontal="center" vertical="center" textRotation="90" wrapText="1"/>
    </xf>
    <xf numFmtId="0" fontId="0" fillId="0" borderId="8" xfId="0" applyBorder="1"/>
    <xf numFmtId="0" fontId="0" fillId="0" borderId="10" xfId="0" applyBorder="1"/>
    <xf numFmtId="9" fontId="0" fillId="4" borderId="0" xfId="0" applyNumberFormat="1" applyFill="1"/>
    <xf numFmtId="49" fontId="4" fillId="4" borderId="0" xfId="0" applyNumberFormat="1" applyFont="1" applyFill="1" applyAlignment="1">
      <alignment horizontal="right" vertical="center"/>
    </xf>
    <xf numFmtId="0" fontId="3" fillId="4" borderId="0" xfId="0" applyFont="1" applyFill="1" applyAlignment="1">
      <alignment vertical="center" wrapText="1"/>
    </xf>
    <xf numFmtId="0" fontId="3" fillId="4" borderId="0" xfId="0" applyFont="1" applyFill="1" applyAlignment="1">
      <alignment vertical="center"/>
    </xf>
    <xf numFmtId="0" fontId="4" fillId="4" borderId="0" xfId="0" applyFont="1" applyFill="1" applyAlignment="1">
      <alignment horizontal="center" vertical="center" wrapText="1"/>
    </xf>
    <xf numFmtId="0" fontId="11" fillId="4" borderId="0" xfId="0" applyFont="1" applyFill="1" applyAlignment="1">
      <alignment horizontal="center" vertical="center"/>
    </xf>
    <xf numFmtId="165" fontId="0" fillId="4" borderId="4" xfId="0" applyNumberFormat="1" applyFill="1" applyBorder="1" applyAlignment="1">
      <alignment horizontal="center" vertical="center"/>
    </xf>
    <xf numFmtId="165" fontId="0" fillId="4" borderId="0" xfId="0" applyNumberFormat="1" applyFill="1" applyAlignment="1">
      <alignment horizontal="center" vertical="center"/>
    </xf>
    <xf numFmtId="165" fontId="0" fillId="4" borderId="9" xfId="0" applyNumberFormat="1" applyFill="1" applyBorder="1" applyAlignment="1">
      <alignment horizontal="center" vertical="center"/>
    </xf>
    <xf numFmtId="9" fontId="0" fillId="4" borderId="4" xfId="1" applyFont="1" applyFill="1" applyBorder="1" applyAlignment="1">
      <alignment horizontal="center" vertical="center"/>
    </xf>
    <xf numFmtId="9" fontId="0" fillId="4" borderId="0" xfId="1" applyFont="1" applyFill="1" applyBorder="1" applyAlignment="1">
      <alignment horizontal="center" vertical="center"/>
    </xf>
    <xf numFmtId="9" fontId="0" fillId="4" borderId="9" xfId="1" applyFont="1" applyFill="1" applyBorder="1" applyAlignment="1">
      <alignment horizontal="center" vertical="center"/>
    </xf>
    <xf numFmtId="49" fontId="4" fillId="4" borderId="0" xfId="0" applyNumberFormat="1" applyFont="1" applyFill="1" applyAlignment="1">
      <alignment horizontal="center" vertical="center"/>
    </xf>
    <xf numFmtId="1" fontId="11" fillId="2" borderId="4" xfId="3" applyNumberFormat="1" applyFont="1" applyFill="1" applyBorder="1" applyAlignment="1">
      <alignment horizontal="center" vertical="center"/>
    </xf>
    <xf numFmtId="1" fontId="11" fillId="2" borderId="0" xfId="3" applyNumberFormat="1" applyFont="1" applyFill="1" applyBorder="1" applyAlignment="1">
      <alignment horizontal="center" vertical="center"/>
    </xf>
    <xf numFmtId="1" fontId="11" fillId="2" borderId="9" xfId="3" applyNumberFormat="1" applyFont="1" applyFill="1" applyBorder="1" applyAlignment="1">
      <alignment horizontal="center" vertical="center"/>
    </xf>
    <xf numFmtId="1" fontId="11" fillId="4" borderId="0" xfId="3" applyNumberFormat="1" applyFont="1" applyFill="1" applyBorder="1" applyAlignment="1">
      <alignment horizontal="center" vertical="center"/>
    </xf>
    <xf numFmtId="1" fontId="11" fillId="2" borderId="12" xfId="3" applyNumberFormat="1" applyFont="1" applyFill="1" applyBorder="1" applyAlignment="1">
      <alignment horizontal="center" vertical="center"/>
    </xf>
    <xf numFmtId="0" fontId="0" fillId="4" borderId="0" xfId="0" applyFill="1" applyAlignment="1">
      <alignment horizontal="center"/>
    </xf>
    <xf numFmtId="0" fontId="11" fillId="4" borderId="0" xfId="0" applyFont="1" applyFill="1" applyAlignment="1">
      <alignment horizontal="center"/>
    </xf>
    <xf numFmtId="0" fontId="11" fillId="4" borderId="0" xfId="0" applyFont="1" applyFill="1" applyAlignment="1">
      <alignment vertical="center"/>
    </xf>
    <xf numFmtId="0" fontId="11" fillId="4" borderId="0" xfId="0" applyFont="1" applyFill="1" applyAlignment="1">
      <alignment horizontal="center" vertical="center" wrapText="1"/>
    </xf>
    <xf numFmtId="1" fontId="11" fillId="2" borderId="12" xfId="2" applyNumberFormat="1" applyFont="1" applyFill="1" applyBorder="1" applyAlignment="1">
      <alignment horizontal="center" vertical="center"/>
    </xf>
    <xf numFmtId="1" fontId="11" fillId="4" borderId="0" xfId="2" applyNumberFormat="1" applyFont="1" applyFill="1" applyBorder="1" applyAlignment="1">
      <alignment vertical="center"/>
    </xf>
    <xf numFmtId="1" fontId="11" fillId="4" borderId="0" xfId="0" applyNumberFormat="1" applyFont="1" applyFill="1" applyAlignment="1">
      <alignment horizontal="center" vertical="center"/>
    </xf>
    <xf numFmtId="1" fontId="11" fillId="2" borderId="12" xfId="1" applyNumberFormat="1" applyFont="1" applyFill="1" applyBorder="1" applyAlignment="1">
      <alignment horizontal="center" vertical="center"/>
    </xf>
    <xf numFmtId="1" fontId="11" fillId="2" borderId="4" xfId="1" applyNumberFormat="1" applyFont="1" applyFill="1" applyBorder="1" applyAlignment="1">
      <alignment horizontal="center" vertical="center"/>
    </xf>
    <xf numFmtId="1" fontId="11" fillId="2" borderId="0" xfId="1" applyNumberFormat="1" applyFont="1" applyFill="1" applyBorder="1" applyAlignment="1">
      <alignment horizontal="center" vertical="center"/>
    </xf>
    <xf numFmtId="1" fontId="11" fillId="2" borderId="9" xfId="1" applyNumberFormat="1" applyFont="1" applyFill="1" applyBorder="1" applyAlignment="1">
      <alignment horizontal="center" vertical="center"/>
    </xf>
    <xf numFmtId="1" fontId="11" fillId="4" borderId="0" xfId="0" applyNumberFormat="1" applyFont="1" applyFill="1" applyAlignment="1">
      <alignment vertical="center"/>
    </xf>
    <xf numFmtId="1" fontId="0" fillId="4" borderId="0" xfId="0" applyNumberFormat="1" applyFill="1"/>
    <xf numFmtId="1" fontId="0" fillId="4" borderId="0" xfId="0" applyNumberFormat="1" applyFill="1" applyAlignment="1">
      <alignment horizontal="center" vertical="center"/>
    </xf>
    <xf numFmtId="1" fontId="0" fillId="0" borderId="0" xfId="0" applyNumberFormat="1"/>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horizontal="left" vertical="top" wrapText="1"/>
    </xf>
    <xf numFmtId="0" fontId="9" fillId="4" borderId="8" xfId="4" applyFill="1" applyBorder="1" applyAlignment="1">
      <alignment horizontal="left" vertical="top" wrapText="1"/>
    </xf>
    <xf numFmtId="0" fontId="9" fillId="4" borderId="9" xfId="4" applyFill="1" applyBorder="1" applyAlignment="1">
      <alignment horizontal="left" vertical="top" wrapText="1"/>
    </xf>
    <xf numFmtId="0" fontId="9" fillId="4" borderId="10" xfId="4" applyFill="1" applyBorder="1" applyAlignment="1">
      <alignment horizontal="left" vertical="top" wrapText="1"/>
    </xf>
    <xf numFmtId="9" fontId="0" fillId="2" borderId="26" xfId="1" applyFont="1" applyFill="1" applyBorder="1" applyAlignment="1">
      <alignment horizontal="center" vertical="center"/>
    </xf>
    <xf numFmtId="9" fontId="0" fillId="2" borderId="27" xfId="1" applyFont="1" applyFill="1" applyBorder="1" applyAlignment="1">
      <alignment horizontal="center" vertical="center"/>
    </xf>
    <xf numFmtId="9" fontId="0" fillId="2" borderId="9" xfId="1"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9" fontId="0" fillId="2" borderId="9" xfId="0" applyNumberFormat="1" applyFill="1" applyBorder="1" applyAlignment="1">
      <alignment horizontal="center" vertical="center"/>
    </xf>
    <xf numFmtId="0" fontId="0" fillId="2" borderId="9" xfId="0" applyFill="1" applyBorder="1" applyAlignment="1">
      <alignment horizontal="center" vertical="center"/>
    </xf>
    <xf numFmtId="0" fontId="0" fillId="4" borderId="0" xfId="0" applyFill="1" applyAlignment="1">
      <alignment horizontal="center" vertical="center"/>
    </xf>
    <xf numFmtId="2" fontId="0" fillId="2" borderId="24" xfId="1" applyNumberFormat="1" applyFont="1" applyFill="1" applyBorder="1" applyAlignment="1">
      <alignment horizontal="center" vertical="center"/>
    </xf>
    <xf numFmtId="2" fontId="0" fillId="2" borderId="25" xfId="1" applyNumberFormat="1" applyFont="1" applyFill="1" applyBorder="1" applyAlignment="1">
      <alignment horizontal="center" vertical="center"/>
    </xf>
    <xf numFmtId="9" fontId="0" fillId="2" borderId="4" xfId="1" applyFont="1" applyFill="1" applyBorder="1" applyAlignment="1">
      <alignment horizontal="center" vertical="center"/>
    </xf>
    <xf numFmtId="9" fontId="0" fillId="2" borderId="28" xfId="1" applyFont="1" applyFill="1" applyBorder="1" applyAlignment="1">
      <alignment horizontal="center" vertical="center"/>
    </xf>
    <xf numFmtId="9" fontId="0" fillId="2" borderId="1" xfId="1" applyFont="1" applyFill="1" applyBorder="1" applyAlignment="1">
      <alignment horizontal="center" vertical="center"/>
    </xf>
    <xf numFmtId="9" fontId="0" fillId="2" borderId="0" xfId="1" applyFont="1" applyFill="1" applyBorder="1" applyAlignment="1">
      <alignment horizontal="center" vertical="center"/>
    </xf>
    <xf numFmtId="0" fontId="3" fillId="2" borderId="0" xfId="0" applyFont="1" applyFill="1" applyAlignment="1">
      <alignment horizontal="center" vertical="center"/>
    </xf>
    <xf numFmtId="167" fontId="0" fillId="2" borderId="12" xfId="0" applyNumberFormat="1" applyFill="1" applyBorder="1" applyAlignment="1">
      <alignment horizontal="center" vertical="center"/>
    </xf>
    <xf numFmtId="0" fontId="4" fillId="4" borderId="31" xfId="0" applyFont="1" applyFill="1" applyBorder="1" applyAlignment="1">
      <alignment horizontal="center" vertical="center"/>
    </xf>
    <xf numFmtId="9" fontId="0" fillId="2" borderId="24" xfId="1" applyFont="1" applyFill="1" applyBorder="1" applyAlignment="1">
      <alignment horizontal="center" vertical="center"/>
    </xf>
    <xf numFmtId="9" fontId="0" fillId="2" borderId="12" xfId="1" applyFont="1" applyFill="1" applyBorder="1" applyAlignment="1">
      <alignment horizontal="center" vertical="center"/>
    </xf>
    <xf numFmtId="9" fontId="0" fillId="2" borderId="25" xfId="1" applyFont="1" applyFill="1" applyBorder="1" applyAlignment="1">
      <alignment horizontal="center" vertical="center"/>
    </xf>
    <xf numFmtId="9" fontId="0" fillId="2" borderId="21" xfId="1" applyFont="1" applyFill="1" applyBorder="1" applyAlignment="1">
      <alignment horizontal="center" vertical="center"/>
    </xf>
    <xf numFmtId="9" fontId="0" fillId="2" borderId="22" xfId="1" applyFont="1" applyFill="1" applyBorder="1" applyAlignment="1">
      <alignment horizontal="center" vertical="center"/>
    </xf>
    <xf numFmtId="0" fontId="3" fillId="5" borderId="0" xfId="0" applyFont="1" applyFill="1" applyAlignment="1">
      <alignment horizontal="center" vertical="center"/>
    </xf>
    <xf numFmtId="167" fontId="0" fillId="5" borderId="12" xfId="0" applyNumberFormat="1" applyFill="1" applyBorder="1" applyAlignment="1">
      <alignment horizontal="center" vertical="center"/>
    </xf>
    <xf numFmtId="167" fontId="0" fillId="5" borderId="13" xfId="0" applyNumberFormat="1" applyFill="1" applyBorder="1" applyAlignment="1">
      <alignment horizontal="center" vertical="center"/>
    </xf>
    <xf numFmtId="0" fontId="2" fillId="3" borderId="14" xfId="0" applyFont="1" applyFill="1" applyBorder="1" applyAlignment="1">
      <alignment horizontal="center" vertical="center" textRotation="90"/>
    </xf>
    <xf numFmtId="0" fontId="2" fillId="3" borderId="15" xfId="0" applyFont="1" applyFill="1" applyBorder="1" applyAlignment="1">
      <alignment horizontal="center" vertical="center" textRotation="90"/>
    </xf>
    <xf numFmtId="0" fontId="2" fillId="3" borderId="16" xfId="0" applyFont="1" applyFill="1" applyBorder="1" applyAlignment="1">
      <alignment horizontal="center" vertical="center" textRotation="90"/>
    </xf>
    <xf numFmtId="0" fontId="3" fillId="4" borderId="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8" xfId="0" applyFont="1" applyFill="1" applyBorder="1" applyAlignment="1">
      <alignment horizontal="left" vertical="center" wrapText="1"/>
    </xf>
    <xf numFmtId="9" fontId="0" fillId="5" borderId="24" xfId="0" applyNumberFormat="1" applyFill="1" applyBorder="1" applyAlignment="1">
      <alignment horizontal="center" vertical="center"/>
    </xf>
    <xf numFmtId="9" fontId="0" fillId="5" borderId="12" xfId="0" applyNumberFormat="1" applyFill="1" applyBorder="1" applyAlignment="1">
      <alignment horizontal="center" vertical="center"/>
    </xf>
    <xf numFmtId="9" fontId="0" fillId="5" borderId="25" xfId="0" applyNumberFormat="1" applyFill="1" applyBorder="1" applyAlignment="1">
      <alignment horizontal="center" vertical="center"/>
    </xf>
    <xf numFmtId="0" fontId="4" fillId="4" borderId="32" xfId="0" applyFont="1"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9" fontId="0" fillId="5" borderId="28" xfId="1" applyFont="1" applyFill="1" applyBorder="1" applyAlignment="1">
      <alignment horizontal="center" vertical="center"/>
    </xf>
    <xf numFmtId="9" fontId="0" fillId="5" borderId="7" xfId="1" applyFont="1" applyFill="1" applyBorder="1" applyAlignment="1">
      <alignment horizontal="center" vertical="center"/>
    </xf>
    <xf numFmtId="9" fontId="0" fillId="5" borderId="1" xfId="1" applyFont="1" applyFill="1" applyBorder="1" applyAlignment="1">
      <alignment horizontal="center" vertical="center"/>
    </xf>
    <xf numFmtId="9" fontId="0" fillId="5" borderId="21" xfId="0" applyNumberFormat="1" applyFill="1" applyBorder="1" applyAlignment="1">
      <alignment horizontal="center" vertical="center"/>
    </xf>
    <xf numFmtId="0" fontId="0" fillId="5" borderId="22" xfId="0" applyFill="1" applyBorder="1" applyAlignment="1">
      <alignment horizontal="center" vertical="center"/>
    </xf>
    <xf numFmtId="9" fontId="0" fillId="5" borderId="21" xfId="1" applyFont="1" applyFill="1" applyBorder="1" applyAlignment="1">
      <alignment horizontal="center" vertical="center"/>
    </xf>
    <xf numFmtId="9" fontId="0" fillId="5" borderId="5" xfId="1" applyFont="1" applyFill="1" applyBorder="1" applyAlignment="1">
      <alignment horizontal="center" vertical="center"/>
    </xf>
    <xf numFmtId="9" fontId="0" fillId="5" borderId="28" xfId="0" applyNumberFormat="1" applyFill="1" applyBorder="1" applyAlignment="1">
      <alignment horizontal="center" vertical="center"/>
    </xf>
    <xf numFmtId="0" fontId="0" fillId="5" borderId="7" xfId="0" applyFill="1" applyBorder="1" applyAlignment="1">
      <alignment horizontal="center" vertical="center"/>
    </xf>
    <xf numFmtId="9" fontId="0" fillId="5" borderId="22" xfId="1" applyFont="1" applyFill="1" applyBorder="1" applyAlignment="1">
      <alignment horizontal="center" vertical="center"/>
    </xf>
    <xf numFmtId="9" fontId="0" fillId="5" borderId="4" xfId="1" applyFont="1" applyFill="1" applyBorder="1" applyAlignment="1">
      <alignment horizontal="center" vertical="center"/>
    </xf>
    <xf numFmtId="0" fontId="3" fillId="4" borderId="3" xfId="0" applyFont="1" applyFill="1" applyBorder="1" applyAlignment="1">
      <alignment horizontal="left" vertical="center"/>
    </xf>
    <xf numFmtId="0" fontId="3" fillId="4" borderId="8" xfId="0" applyFont="1" applyFill="1" applyBorder="1" applyAlignment="1">
      <alignment horizontal="left" vertical="center"/>
    </xf>
    <xf numFmtId="9" fontId="0" fillId="5" borderId="9" xfId="1" applyFont="1" applyFill="1" applyBorder="1" applyAlignment="1">
      <alignment horizontal="center" vertical="center"/>
    </xf>
    <xf numFmtId="9" fontId="0" fillId="5" borderId="10" xfId="1" applyFont="1" applyFill="1" applyBorder="1" applyAlignment="1">
      <alignment horizontal="center" vertical="center"/>
    </xf>
    <xf numFmtId="0" fontId="2" fillId="3" borderId="14" xfId="0" applyFont="1" applyFill="1" applyBorder="1" applyAlignment="1">
      <alignment horizontal="center" vertical="center" textRotation="90" wrapText="1"/>
    </xf>
    <xf numFmtId="0" fontId="2" fillId="3" borderId="16" xfId="0" applyFont="1" applyFill="1" applyBorder="1" applyAlignment="1">
      <alignment horizontal="center" vertical="center" textRotation="90" wrapText="1"/>
    </xf>
    <xf numFmtId="9" fontId="0" fillId="5" borderId="26" xfId="1" applyFont="1" applyFill="1" applyBorder="1" applyAlignment="1">
      <alignment horizontal="center" vertical="center"/>
    </xf>
    <xf numFmtId="9" fontId="0" fillId="5" borderId="27" xfId="1" applyFont="1" applyFill="1" applyBorder="1" applyAlignment="1">
      <alignment horizontal="center" vertical="center"/>
    </xf>
    <xf numFmtId="9" fontId="0" fillId="5" borderId="26" xfId="0" applyNumberFormat="1" applyFill="1" applyBorder="1" applyAlignment="1">
      <alignment horizontal="center" vertical="center"/>
    </xf>
    <xf numFmtId="0" fontId="0" fillId="5" borderId="10"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2" fontId="0" fillId="5" borderId="24" xfId="0" applyNumberFormat="1" applyFill="1" applyBorder="1" applyAlignment="1">
      <alignment horizontal="center" vertical="center"/>
    </xf>
    <xf numFmtId="2" fontId="0" fillId="5" borderId="13" xfId="0" applyNumberFormat="1" applyFill="1" applyBorder="1" applyAlignment="1">
      <alignment horizontal="center" vertical="center"/>
    </xf>
    <xf numFmtId="0" fontId="2" fillId="3" borderId="3"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wrapText="1"/>
    </xf>
    <xf numFmtId="0" fontId="2" fillId="3" borderId="8" xfId="0" applyFont="1" applyFill="1" applyBorder="1" applyAlignment="1">
      <alignment horizontal="center" vertical="center" textRotation="90" wrapText="1"/>
    </xf>
    <xf numFmtId="9" fontId="0" fillId="5" borderId="0" xfId="1" applyFont="1" applyFill="1" applyBorder="1" applyAlignment="1">
      <alignment horizontal="center" vertical="center"/>
    </xf>
    <xf numFmtId="0" fontId="2" fillId="3" borderId="15" xfId="0" applyFont="1" applyFill="1" applyBorder="1" applyAlignment="1">
      <alignment horizontal="center" vertical="center" textRotation="90" wrapText="1"/>
    </xf>
    <xf numFmtId="165" fontId="0" fillId="5" borderId="0" xfId="1" applyNumberFormat="1" applyFont="1" applyFill="1" applyBorder="1" applyAlignment="1">
      <alignment horizontal="center" vertical="center"/>
    </xf>
    <xf numFmtId="165" fontId="0" fillId="5" borderId="7" xfId="1" applyNumberFormat="1" applyFont="1" applyFill="1" applyBorder="1" applyAlignment="1">
      <alignment horizontal="center" vertical="center"/>
    </xf>
    <xf numFmtId="165" fontId="0" fillId="5" borderId="9" xfId="1" applyNumberFormat="1" applyFont="1" applyFill="1" applyBorder="1" applyAlignment="1">
      <alignment horizontal="center" vertical="center"/>
    </xf>
    <xf numFmtId="165" fontId="0" fillId="5" borderId="10" xfId="1" applyNumberFormat="1" applyFont="1" applyFill="1" applyBorder="1" applyAlignment="1">
      <alignment horizontal="center" vertical="center"/>
    </xf>
    <xf numFmtId="44" fontId="0" fillId="2" borderId="0" xfId="2" applyFont="1" applyFill="1" applyBorder="1" applyAlignment="1">
      <alignment horizontal="center" vertical="center"/>
    </xf>
    <xf numFmtId="44" fontId="0" fillId="2" borderId="9" xfId="2"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165" fontId="0" fillId="5" borderId="4" xfId="1" applyNumberFormat="1" applyFont="1" applyFill="1" applyBorder="1" applyAlignment="1">
      <alignment horizontal="center" vertical="center"/>
    </xf>
    <xf numFmtId="165" fontId="0" fillId="5" borderId="5" xfId="1" applyNumberFormat="1" applyFont="1" applyFill="1" applyBorder="1" applyAlignment="1">
      <alignment horizontal="center" vertical="center"/>
    </xf>
    <xf numFmtId="9" fontId="0" fillId="5" borderId="12" xfId="1" applyFont="1" applyFill="1" applyBorder="1" applyAlignment="1">
      <alignment horizontal="center" vertical="center"/>
    </xf>
    <xf numFmtId="9" fontId="0" fillId="5" borderId="13" xfId="1" applyFont="1" applyFill="1" applyBorder="1" applyAlignment="1">
      <alignment horizontal="center" vertical="center"/>
    </xf>
    <xf numFmtId="44" fontId="0" fillId="5" borderId="0" xfId="2" applyFont="1" applyFill="1" applyBorder="1" applyAlignment="1">
      <alignment horizontal="center" vertical="center"/>
    </xf>
    <xf numFmtId="44" fontId="0" fillId="5" borderId="7" xfId="2" applyFont="1" applyFill="1" applyBorder="1" applyAlignment="1">
      <alignment horizontal="center" vertical="center"/>
    </xf>
    <xf numFmtId="44" fontId="0" fillId="5" borderId="9" xfId="2" applyFont="1" applyFill="1" applyBorder="1" applyAlignment="1">
      <alignment horizontal="center" vertical="center"/>
    </xf>
    <xf numFmtId="44" fontId="0" fillId="5" borderId="10" xfId="2" applyFont="1" applyFill="1" applyBorder="1" applyAlignment="1">
      <alignment horizontal="center" vertical="center"/>
    </xf>
    <xf numFmtId="44" fontId="0" fillId="5" borderId="12" xfId="2" applyFont="1" applyFill="1" applyBorder="1" applyAlignment="1">
      <alignment horizontal="center" vertical="center"/>
    </xf>
    <xf numFmtId="44" fontId="0" fillId="5" borderId="13" xfId="2" applyFont="1" applyFill="1" applyBorder="1" applyAlignment="1">
      <alignment horizontal="center" vertical="center"/>
    </xf>
    <xf numFmtId="44" fontId="0" fillId="5" borderId="4" xfId="2" applyFont="1" applyFill="1" applyBorder="1" applyAlignment="1">
      <alignment horizontal="center" vertical="center"/>
    </xf>
    <xf numFmtId="44" fontId="0" fillId="5" borderId="5" xfId="2" applyFont="1" applyFill="1" applyBorder="1" applyAlignment="1">
      <alignment horizontal="center" vertical="center"/>
    </xf>
    <xf numFmtId="164" fontId="0" fillId="5" borderId="24" xfId="1" applyNumberFormat="1" applyFont="1" applyFill="1" applyBorder="1" applyAlignment="1">
      <alignment horizontal="center" vertical="center"/>
    </xf>
    <xf numFmtId="164" fontId="0" fillId="5" borderId="13" xfId="1" applyNumberFormat="1"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164" fontId="0" fillId="2" borderId="24" xfId="2" applyNumberFormat="1" applyFont="1" applyFill="1" applyBorder="1" applyAlignment="1">
      <alignment horizontal="center" vertical="center"/>
    </xf>
    <xf numFmtId="164" fontId="0" fillId="2" borderId="25" xfId="2" applyNumberFormat="1" applyFont="1" applyFill="1" applyBorder="1" applyAlignment="1">
      <alignment horizontal="center" vertical="center"/>
    </xf>
    <xf numFmtId="44" fontId="0" fillId="2" borderId="12" xfId="2" applyFont="1" applyFill="1" applyBorder="1" applyAlignment="1">
      <alignment horizontal="center" vertical="center"/>
    </xf>
    <xf numFmtId="44" fontId="0" fillId="2" borderId="4" xfId="2" applyFont="1" applyFill="1" applyBorder="1" applyAlignment="1">
      <alignment horizontal="center" vertical="center"/>
    </xf>
    <xf numFmtId="0" fontId="5" fillId="0" borderId="0" xfId="0" applyFont="1" applyAlignment="1">
      <alignment horizontal="center"/>
    </xf>
    <xf numFmtId="1" fontId="0" fillId="0" borderId="0" xfId="0" applyNumberFormat="1" applyFill="1"/>
  </cellXfs>
  <cellStyles count="5">
    <cellStyle name="Hyperlink" xfId="4" builtinId="8"/>
    <cellStyle name="Komma" xfId="3" builtinId="3"/>
    <cellStyle name="Procent" xfId="1" builtinId="5"/>
    <cellStyle name="Standaard" xfId="0" builtinId="0"/>
    <cellStyle name="Valuta" xfId="2" builtinId="4"/>
  </cellStyles>
  <dxfs count="9">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b/>
        <i val="0"/>
      </font>
    </dxf>
    <dxf>
      <border>
        <left style="thin">
          <color rgb="FF2A206F"/>
        </left>
        <right style="thin">
          <color rgb="FF2A206F"/>
        </right>
        <top style="thin">
          <color rgb="FF2A206F"/>
        </top>
        <bottom style="thin">
          <color rgb="FF2A206F"/>
        </bottom>
      </border>
    </dxf>
  </dxfs>
  <tableStyles count="1" defaultTableStyle="TableStyleMedium2" defaultPivotStyle="PivotStyleLight16">
    <tableStyle name="Slicerstijl 1" pivot="0" table="0" count="3" xr9:uid="{E04C94D4-CAF4-4576-A50E-D61E390CD9D9}">
      <tableStyleElement type="wholeTable" dxfId="8"/>
      <tableStyleElement type="headerRow" dxfId="7"/>
    </tableStyle>
  </tableStyles>
  <colors>
    <mruColors>
      <color rgb="FFDBEFF9"/>
      <color rgb="FF2A206F"/>
      <color rgb="FF53B89C"/>
      <color rgb="FFCCECFF"/>
      <color rgb="FF6600FF"/>
    </mruColors>
  </colors>
  <extLst>
    <ext xmlns:x14="http://schemas.microsoft.com/office/spreadsheetml/2009/9/main" uri="{46F421CA-312F-682f-3DD2-61675219B42D}">
      <x14:dxfs count="1">
        <dxf>
          <font>
            <color theme="0"/>
          </font>
          <fill>
            <patternFill>
              <bgColor rgb="FF2A206F"/>
            </patternFill>
          </fill>
        </dxf>
      </x14:dxfs>
    </ext>
    <ext xmlns:x14="http://schemas.microsoft.com/office/spreadsheetml/2009/9/main" uri="{EB79DEF2-80B8-43e5-95BD-54CBDDF9020C}">
      <x14:slicerStyles defaultSlicerStyle="SlicerStyleLight1">
        <x14:slicerStyle name="Slicerstijl 1">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[Benchmarktool WSGO - Grooteklasse DEF.xlsx]Draaigrafiek!Draaitabel2</c:name>
    <c:fmtId val="0"/>
  </c:pivotSource>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nl-NL"/>
              <a:t>HR-kerngetallen per grootteklasse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nl-NL"/>
        </a:p>
      </c:txPr>
    </c:title>
    <c:autoTitleDeleted val="0"/>
    <c:pivotFmts>
      <c:pivotFmt>
        <c:idx val="0"/>
        <c:spPr>
          <a:solidFill>
            <a:srgbClr val="53B89C"/>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2A206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DBEFF9"/>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53B89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DBEFF9"/>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53B89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NL"/>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2A206F"/>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Draaigrafiek!$D$7</c:f>
              <c:strCache>
                <c:ptCount val="1"/>
                <c:pt idx="0">
                  <c:v>Gemiddelde van Euro</c:v>
                </c:pt>
              </c:strCache>
            </c:strRef>
          </c:tx>
          <c:spPr>
            <a:solidFill>
              <a:srgbClr val="DBEFF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Draaigrafiek!$B$8:$B$17</c:f>
              <c:multiLvlStrCache>
                <c:ptCount val="6"/>
                <c:lvl>
                  <c:pt idx="0">
                    <c:v>Instroom</c:v>
                  </c:pt>
                  <c:pt idx="1">
                    <c:v>Uitstroom</c:v>
                  </c:pt>
                  <c:pt idx="2">
                    <c:v>Instroom</c:v>
                  </c:pt>
                  <c:pt idx="3">
                    <c:v>Uitstroom</c:v>
                  </c:pt>
                  <c:pt idx="4">
                    <c:v>Instroom</c:v>
                  </c:pt>
                  <c:pt idx="5">
                    <c:v>Uitstroom</c:v>
                  </c:pt>
                </c:lvl>
                <c:lvl>
                  <c:pt idx="0">
                    <c:v>a. Minder dan 50</c:v>
                  </c:pt>
                  <c:pt idx="2">
                    <c:v>b. 50 tot 250</c:v>
                  </c:pt>
                  <c:pt idx="4">
                    <c:v>c. Meer dan 250</c:v>
                  </c:pt>
                </c:lvl>
              </c:multiLvlStrCache>
            </c:multiLvlStrRef>
          </c:cat>
          <c:val>
            <c:numRef>
              <c:f>Draaigrafiek!$D$8:$D$17</c:f>
              <c:numCache>
                <c:formatCode>_("€"* #,##0_);_("€"* \(#,##0\);_("€"* "-"_);_(@_)</c:formatCode>
                <c:ptCount val="6"/>
              </c:numCache>
            </c:numRef>
          </c:val>
          <c:extLst>
            <c:ext xmlns:c16="http://schemas.microsoft.com/office/drawing/2014/chart" uri="{C3380CC4-5D6E-409C-BE32-E72D297353CC}">
              <c16:uniqueId val="{00000002-ACA9-4BED-A465-58366EBE8663}"/>
            </c:ext>
          </c:extLst>
        </c:ser>
        <c:ser>
          <c:idx val="2"/>
          <c:order val="2"/>
          <c:tx>
            <c:strRef>
              <c:f>Draaigrafiek!$E$7</c:f>
              <c:strCache>
                <c:ptCount val="1"/>
                <c:pt idx="0">
                  <c:v>Som van getal</c:v>
                </c:pt>
              </c:strCache>
            </c:strRef>
          </c:tx>
          <c:spPr>
            <a:solidFill>
              <a:srgbClr val="53B8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Draaigrafiek!$B$8:$B$17</c:f>
              <c:multiLvlStrCache>
                <c:ptCount val="6"/>
                <c:lvl>
                  <c:pt idx="0">
                    <c:v>Instroom</c:v>
                  </c:pt>
                  <c:pt idx="1">
                    <c:v>Uitstroom</c:v>
                  </c:pt>
                  <c:pt idx="2">
                    <c:v>Instroom</c:v>
                  </c:pt>
                  <c:pt idx="3">
                    <c:v>Uitstroom</c:v>
                  </c:pt>
                  <c:pt idx="4">
                    <c:v>Instroom</c:v>
                  </c:pt>
                  <c:pt idx="5">
                    <c:v>Uitstroom</c:v>
                  </c:pt>
                </c:lvl>
                <c:lvl>
                  <c:pt idx="0">
                    <c:v>a. Minder dan 50</c:v>
                  </c:pt>
                  <c:pt idx="2">
                    <c:v>b. 50 tot 250</c:v>
                  </c:pt>
                  <c:pt idx="4">
                    <c:v>c. Meer dan 250</c:v>
                  </c:pt>
                </c:lvl>
              </c:multiLvlStrCache>
            </c:multiLvlStrRef>
          </c:cat>
          <c:val>
            <c:numRef>
              <c:f>Draaigrafiek!$E$8:$E$17</c:f>
              <c:numCache>
                <c:formatCode>0.0</c:formatCode>
                <c:ptCount val="6"/>
              </c:numCache>
            </c:numRef>
          </c:val>
          <c:extLst>
            <c:ext xmlns:c16="http://schemas.microsoft.com/office/drawing/2014/chart" uri="{C3380CC4-5D6E-409C-BE32-E72D297353CC}">
              <c16:uniqueId val="{00000001-5410-4941-A318-4E4A21D6933E}"/>
            </c:ext>
          </c:extLst>
        </c:ser>
        <c:dLbls>
          <c:showLegendKey val="0"/>
          <c:showVal val="0"/>
          <c:showCatName val="0"/>
          <c:showSerName val="0"/>
          <c:showPercent val="0"/>
          <c:showBubbleSize val="0"/>
        </c:dLbls>
        <c:gapWidth val="50"/>
        <c:overlap val="100"/>
        <c:axId val="1584913680"/>
        <c:axId val="1584920400"/>
      </c:barChart>
      <c:barChart>
        <c:barDir val="col"/>
        <c:grouping val="clustered"/>
        <c:varyColors val="0"/>
        <c:ser>
          <c:idx val="0"/>
          <c:order val="0"/>
          <c:tx>
            <c:strRef>
              <c:f>Draaigrafiek!$C$7</c:f>
              <c:strCache>
                <c:ptCount val="1"/>
                <c:pt idx="0">
                  <c:v>Gemiddelde van Percentage</c:v>
                </c:pt>
              </c:strCache>
            </c:strRef>
          </c:tx>
          <c:spPr>
            <a:solidFill>
              <a:srgbClr val="2A206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Draaigrafiek!$B$8:$B$17</c:f>
              <c:multiLvlStrCache>
                <c:ptCount val="6"/>
                <c:lvl>
                  <c:pt idx="0">
                    <c:v>Instroom</c:v>
                  </c:pt>
                  <c:pt idx="1">
                    <c:v>Uitstroom</c:v>
                  </c:pt>
                  <c:pt idx="2">
                    <c:v>Instroom</c:v>
                  </c:pt>
                  <c:pt idx="3">
                    <c:v>Uitstroom</c:v>
                  </c:pt>
                  <c:pt idx="4">
                    <c:v>Instroom</c:v>
                  </c:pt>
                  <c:pt idx="5">
                    <c:v>Uitstroom</c:v>
                  </c:pt>
                </c:lvl>
                <c:lvl>
                  <c:pt idx="0">
                    <c:v>a. Minder dan 50</c:v>
                  </c:pt>
                  <c:pt idx="2">
                    <c:v>b. 50 tot 250</c:v>
                  </c:pt>
                  <c:pt idx="4">
                    <c:v>c. Meer dan 250</c:v>
                  </c:pt>
                </c:lvl>
              </c:multiLvlStrCache>
            </c:multiLvlStrRef>
          </c:cat>
          <c:val>
            <c:numRef>
              <c:f>Draaigrafiek!$C$8:$C$17</c:f>
              <c:numCache>
                <c:formatCode>0.0%</c:formatCode>
                <c:ptCount val="6"/>
                <c:pt idx="0">
                  <c:v>0.14787429608404601</c:v>
                </c:pt>
                <c:pt idx="1">
                  <c:v>0.12761329794302601</c:v>
                </c:pt>
                <c:pt idx="2">
                  <c:v>0.15993099999999999</c:v>
                </c:pt>
                <c:pt idx="3">
                  <c:v>0.10542799999999999</c:v>
                </c:pt>
                <c:pt idx="4">
                  <c:v>0.16223778072241199</c:v>
                </c:pt>
                <c:pt idx="5">
                  <c:v>0.186457227009374</c:v>
                </c:pt>
              </c:numCache>
            </c:numRef>
          </c:val>
          <c:extLst>
            <c:ext xmlns:c16="http://schemas.microsoft.com/office/drawing/2014/chart" uri="{C3380CC4-5D6E-409C-BE32-E72D297353CC}">
              <c16:uniqueId val="{00000000-ACA9-4BED-A465-58366EBE8663}"/>
            </c:ext>
          </c:extLst>
        </c:ser>
        <c:dLbls>
          <c:showLegendKey val="0"/>
          <c:showVal val="0"/>
          <c:showCatName val="0"/>
          <c:showSerName val="0"/>
          <c:showPercent val="0"/>
          <c:showBubbleSize val="0"/>
        </c:dLbls>
        <c:gapWidth val="50"/>
        <c:overlap val="100"/>
        <c:axId val="822274400"/>
        <c:axId val="822264800"/>
      </c:barChart>
      <c:catAx>
        <c:axId val="158491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crossAx val="1584920400"/>
        <c:crosses val="autoZero"/>
        <c:auto val="1"/>
        <c:lblAlgn val="ctr"/>
        <c:lblOffset val="100"/>
        <c:noMultiLvlLbl val="0"/>
      </c:catAx>
      <c:valAx>
        <c:axId val="15849204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crossAx val="1584913680"/>
        <c:crosses val="autoZero"/>
        <c:crossBetween val="between"/>
      </c:valAx>
      <c:valAx>
        <c:axId val="822264800"/>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l-NL"/>
          </a:p>
        </c:txPr>
        <c:crossAx val="822274400"/>
        <c:crosses val="max"/>
        <c:crossBetween val="between"/>
      </c:valAx>
      <c:catAx>
        <c:axId val="822274400"/>
        <c:scaling>
          <c:orientation val="minMax"/>
        </c:scaling>
        <c:delete val="1"/>
        <c:axPos val="b"/>
        <c:numFmt formatCode="General" sourceLinked="1"/>
        <c:majorTickMark val="out"/>
        <c:minorTickMark val="none"/>
        <c:tickLblPos val="nextTo"/>
        <c:crossAx val="822264800"/>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rgbClr val="2A206F"/>
      </a:solidFill>
      <a:prstDash val="solid"/>
      <a:miter lim="800000"/>
    </a:ln>
    <a:effectLst/>
  </c:spPr>
  <c:txPr>
    <a:bodyPr/>
    <a:lstStyle/>
    <a:p>
      <a:pPr>
        <a:defRPr>
          <a:solidFill>
            <a:schemeClr val="dk1"/>
          </a:solidFill>
          <a:latin typeface="+mn-lt"/>
          <a:ea typeface="+mn-ea"/>
          <a:cs typeface="+mn-cs"/>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33617</xdr:colOff>
      <xdr:row>4</xdr:row>
      <xdr:rowOff>156882</xdr:rowOff>
    </xdr:from>
    <xdr:to>
      <xdr:col>12</xdr:col>
      <xdr:colOff>160247</xdr:colOff>
      <xdr:row>35</xdr:row>
      <xdr:rowOff>64995</xdr:rowOff>
    </xdr:to>
    <xdr:graphicFrame macro="">
      <xdr:nvGraphicFramePr>
        <xdr:cNvPr id="7" name="Grafiek 1">
          <a:extLst>
            <a:ext uri="{FF2B5EF4-FFF2-40B4-BE49-F238E27FC236}">
              <a16:creationId xmlns:a16="http://schemas.microsoft.com/office/drawing/2014/main" id="{5D7F864A-7C67-E430-1804-042A353F76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267822</xdr:colOff>
      <xdr:row>17</xdr:row>
      <xdr:rowOff>136712</xdr:rowOff>
    </xdr:from>
    <xdr:to>
      <xdr:col>15</xdr:col>
      <xdr:colOff>44824</xdr:colOff>
      <xdr:row>35</xdr:row>
      <xdr:rowOff>52552</xdr:rowOff>
    </xdr:to>
    <mc:AlternateContent xmlns:mc="http://schemas.openxmlformats.org/markup-compatibility/2006" xmlns:a14="http://schemas.microsoft.com/office/drawing/2010/main">
      <mc:Choice Requires="a14">
        <xdr:graphicFrame macro="">
          <xdr:nvGraphicFramePr>
            <xdr:cNvPr id="11" name="Hoofdstuk">
              <a:extLst>
                <a:ext uri="{FF2B5EF4-FFF2-40B4-BE49-F238E27FC236}">
                  <a16:creationId xmlns:a16="http://schemas.microsoft.com/office/drawing/2014/main" id="{5D1B9BD4-6332-47FA-4E01-9BDE3979EE51}"/>
                </a:ext>
              </a:extLst>
            </xdr:cNvPr>
            <xdr:cNvGraphicFramePr/>
          </xdr:nvGraphicFramePr>
          <xdr:xfrm>
            <a:off x="0" y="0"/>
            <a:ext cx="0" cy="0"/>
          </xdr:xfrm>
          <a:graphic>
            <a:graphicData uri="http://schemas.microsoft.com/office/drawing/2010/slicer">
              <sle:slicer xmlns:sle="http://schemas.microsoft.com/office/drawing/2010/slicer" name="Hoofdstuk"/>
            </a:graphicData>
          </a:graphic>
        </xdr:graphicFrame>
      </mc:Choice>
      <mc:Fallback xmlns="">
        <xdr:sp macro="" textlink="">
          <xdr:nvSpPr>
            <xdr:cNvPr id="0" name=""/>
            <xdr:cNvSpPr>
              <a:spLocks noTextEdit="1"/>
            </xdr:cNvSpPr>
          </xdr:nvSpPr>
          <xdr:spPr>
            <a:xfrm>
              <a:off x="11294410" y="3397624"/>
              <a:ext cx="1592355" cy="3344840"/>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twoCellAnchor editAs="oneCell">
    <xdr:from>
      <xdr:col>12</xdr:col>
      <xdr:colOff>264247</xdr:colOff>
      <xdr:row>4</xdr:row>
      <xdr:rowOff>151086</xdr:rowOff>
    </xdr:from>
    <xdr:to>
      <xdr:col>15</xdr:col>
      <xdr:colOff>32844</xdr:colOff>
      <xdr:row>17</xdr:row>
      <xdr:rowOff>92140</xdr:rowOff>
    </xdr:to>
    <mc:AlternateContent xmlns:mc="http://schemas.openxmlformats.org/markup-compatibility/2006" xmlns:a14="http://schemas.microsoft.com/office/drawing/2010/main">
      <mc:Choice Requires="a14">
        <xdr:graphicFrame macro="">
          <xdr:nvGraphicFramePr>
            <xdr:cNvPr id="8" name="Grootteklasse">
              <a:extLst>
                <a:ext uri="{FF2B5EF4-FFF2-40B4-BE49-F238E27FC236}">
                  <a16:creationId xmlns:a16="http://schemas.microsoft.com/office/drawing/2014/main" id="{54FBC309-AB74-6DE9-C9DC-11C676A5B7E8}"/>
                </a:ext>
              </a:extLst>
            </xdr:cNvPr>
            <xdr:cNvGraphicFramePr/>
          </xdr:nvGraphicFramePr>
          <xdr:xfrm>
            <a:off x="0" y="0"/>
            <a:ext cx="0" cy="0"/>
          </xdr:xfrm>
          <a:graphic>
            <a:graphicData uri="http://schemas.microsoft.com/office/drawing/2010/slicer">
              <sle:slicer xmlns:sle="http://schemas.microsoft.com/office/drawing/2010/slicer" name="Grootteklasse"/>
            </a:graphicData>
          </a:graphic>
        </xdr:graphicFrame>
      </mc:Choice>
      <mc:Fallback xmlns="">
        <xdr:sp macro="" textlink="">
          <xdr:nvSpPr>
            <xdr:cNvPr id="0" name=""/>
            <xdr:cNvSpPr>
              <a:spLocks noTextEdit="1"/>
            </xdr:cNvSpPr>
          </xdr:nvSpPr>
          <xdr:spPr>
            <a:xfrm>
              <a:off x="11290835" y="935498"/>
              <a:ext cx="1583950" cy="2417554"/>
            </a:xfrm>
            <a:prstGeom prst="rect">
              <a:avLst/>
            </a:prstGeom>
            <a:solidFill>
              <a:prstClr val="white"/>
            </a:solidFill>
            <a:ln w="1">
              <a:solidFill>
                <a:prstClr val="green"/>
              </a:solidFill>
            </a:ln>
          </xdr:spPr>
          <xdr:txBody>
            <a:bodyPr vertOverflow="clip" horzOverflow="clip"/>
            <a:lstStyle/>
            <a:p>
              <a:r>
                <a:rPr lang="nl-NL" sz="1100"/>
                <a:t>Deze shape vertegenwoordigt een slicer. Slicers worden in Excel 2010 of hoger ondersteund.
De slicer kan niet worden gebruikt als de shape in een eerdere Excel-versie is gewijzigd of als de werkmap is opgeslagen in Excel 2003 of eerder.</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to Veuger" refreshedDate="45989.669754861112" createdVersion="8" refreshedVersion="8" minRefreshableVersion="3" recordCount="53" xr:uid="{AF91D4CB-21A9-45FD-A98D-805109EAB274}">
  <cacheSource type="worksheet">
    <worksheetSource ref="B3:G56" sheet="Input draaigrafiek"/>
  </cacheSource>
  <cacheFields count="6">
    <cacheField name="Hoofdstuk" numFmtId="0">
      <sharedItems count="6">
        <s v="2. Kenmerken van bezetting"/>
        <s v="5. Externe inhuur"/>
        <s v="3. Personeelsmobiliteit"/>
        <s v="6. Ziekteverzuim"/>
        <s v="7. Opleiding en ontwikkeling"/>
        <s v="4. Salarisschalen en beloningen"/>
      </sharedItems>
    </cacheField>
    <cacheField name="Onderwerp" numFmtId="0">
      <sharedItems count="20">
        <s v="Leeftijd "/>
        <s v="Aandeel vrouwen"/>
        <s v="Deeltijdfactor"/>
        <s v="Aandeel vast contract"/>
        <s v="Aandeel externe inhuur van totale werkgeverslast"/>
        <s v="Instroom"/>
        <s v="Uitstroom"/>
        <s v="Verzuimpercentage"/>
        <s v="Verzuimpercentage van maximaal 1 jaar"/>
        <s v="Begroot bedrag per medewerker"/>
        <s v="Besteed bedrag per medewerker"/>
        <s v="Totaal besteed t.o.v. werkgeverslasten"/>
        <s v="Aantal medewerkers op het einde van hun functieschaal"/>
        <s v="Werkgeverslasten per fte"/>
        <s v="Werkgeverslasten per persoon"/>
        <s v="Gemiddeld maandsalaris"/>
        <s v="Gemiddeld uurloon"/>
        <s v="Meldingsfrequentie"/>
        <s v="Gemiddeld uurloon per fte"/>
        <s v="Gemiddeld maandsalaris per fte"/>
      </sharedItems>
    </cacheField>
    <cacheField name="Grootteklasse" numFmtId="0">
      <sharedItems count="3">
        <s v="a. Minder dan 50"/>
        <s v="b. 50 tot 250"/>
        <s v="c. Meer dan 250"/>
      </sharedItems>
    </cacheField>
    <cacheField name="getal" numFmtId="0">
      <sharedItems containsString="0" containsBlank="1" containsNumber="1" minValue="0.82" maxValue="47.696152993247523"/>
    </cacheField>
    <cacheField name="Percentage" numFmtId="0">
      <sharedItems containsString="0" containsBlank="1" containsNumber="1" minValue="1.4E-2" maxValue="0.84377999999999997"/>
    </cacheField>
    <cacheField name="Euro" numFmtId="0">
      <sharedItems containsString="0" containsBlank="1" containsNumber="1" minValue="27.91" maxValue="81412.246527777796"/>
    </cacheField>
  </cacheFields>
  <extLst>
    <ext xmlns:x14="http://schemas.microsoft.com/office/spreadsheetml/2009/9/main" uri="{725AE2AE-9491-48be-B2B4-4EB974FC3084}">
      <x14:pivotCacheDefinition pivotCacheId="187266705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x v="0"/>
    <n v="47.696152993247523"/>
    <m/>
    <m/>
  </r>
  <r>
    <x v="0"/>
    <x v="1"/>
    <x v="0"/>
    <m/>
    <n v="0.51237626401362601"/>
    <m/>
  </r>
  <r>
    <x v="0"/>
    <x v="2"/>
    <x v="0"/>
    <n v="0.86"/>
    <m/>
    <m/>
  </r>
  <r>
    <x v="0"/>
    <x v="3"/>
    <x v="0"/>
    <m/>
    <n v="0.82160084556650204"/>
    <m/>
  </r>
  <r>
    <x v="1"/>
    <x v="4"/>
    <x v="0"/>
    <m/>
    <n v="0.13200000000000001"/>
    <m/>
  </r>
  <r>
    <x v="2"/>
    <x v="5"/>
    <x v="0"/>
    <m/>
    <n v="0.14787429608404601"/>
    <m/>
  </r>
  <r>
    <x v="2"/>
    <x v="6"/>
    <x v="0"/>
    <m/>
    <n v="0.12761329794302601"/>
    <m/>
  </r>
  <r>
    <x v="3"/>
    <x v="7"/>
    <x v="0"/>
    <m/>
    <n v="5.9005555555555603E-2"/>
    <m/>
  </r>
  <r>
    <x v="3"/>
    <x v="8"/>
    <x v="0"/>
    <m/>
    <n v="3.4200000000000001E-2"/>
    <m/>
  </r>
  <r>
    <x v="4"/>
    <x v="9"/>
    <x v="0"/>
    <m/>
    <m/>
    <n v="1311"/>
  </r>
  <r>
    <x v="4"/>
    <x v="10"/>
    <x v="0"/>
    <m/>
    <m/>
    <n v="963"/>
  </r>
  <r>
    <x v="4"/>
    <x v="11"/>
    <x v="0"/>
    <m/>
    <n v="1.4E-2"/>
    <m/>
  </r>
  <r>
    <x v="5"/>
    <x v="12"/>
    <x v="0"/>
    <m/>
    <n v="0.56263739223542997"/>
    <m/>
  </r>
  <r>
    <x v="5"/>
    <x v="13"/>
    <x v="0"/>
    <m/>
    <m/>
    <n v="81412.246527777796"/>
  </r>
  <r>
    <x v="5"/>
    <x v="14"/>
    <x v="0"/>
    <m/>
    <m/>
    <n v="70985.641203703693"/>
  </r>
  <r>
    <x v="5"/>
    <x v="15"/>
    <x v="0"/>
    <m/>
    <m/>
    <n v="4737.0662141104503"/>
  </r>
  <r>
    <x v="5"/>
    <x v="16"/>
    <x v="0"/>
    <m/>
    <m/>
    <n v="32.86"/>
  </r>
  <r>
    <x v="0"/>
    <x v="0"/>
    <x v="1"/>
    <n v="46.271645679999999"/>
    <m/>
    <m/>
  </r>
  <r>
    <x v="0"/>
    <x v="1"/>
    <x v="1"/>
    <m/>
    <n v="0.54784999999999995"/>
    <m/>
  </r>
  <r>
    <x v="0"/>
    <x v="2"/>
    <x v="1"/>
    <n v="0.89"/>
    <m/>
    <m/>
  </r>
  <r>
    <x v="0"/>
    <x v="3"/>
    <x v="1"/>
    <m/>
    <n v="0.84377999999999997"/>
    <m/>
  </r>
  <r>
    <x v="1"/>
    <x v="4"/>
    <x v="1"/>
    <m/>
    <n v="0.14899999999999999"/>
    <m/>
  </r>
  <r>
    <x v="2"/>
    <x v="5"/>
    <x v="1"/>
    <m/>
    <n v="0.15993099999999999"/>
    <m/>
  </r>
  <r>
    <x v="2"/>
    <x v="6"/>
    <x v="1"/>
    <m/>
    <n v="0.10542799999999999"/>
    <m/>
  </r>
  <r>
    <x v="3"/>
    <x v="7"/>
    <x v="1"/>
    <m/>
    <n v="6.5799999999999997E-2"/>
    <m/>
  </r>
  <r>
    <x v="3"/>
    <x v="8"/>
    <x v="1"/>
    <m/>
    <n v="4.1099999999999998E-2"/>
    <m/>
  </r>
  <r>
    <x v="3"/>
    <x v="17"/>
    <x v="1"/>
    <n v="0.84"/>
    <m/>
    <m/>
  </r>
  <r>
    <x v="4"/>
    <x v="9"/>
    <x v="1"/>
    <m/>
    <m/>
    <n v="1232"/>
  </r>
  <r>
    <x v="4"/>
    <x v="10"/>
    <x v="1"/>
    <m/>
    <m/>
    <n v="1116"/>
  </r>
  <r>
    <x v="4"/>
    <x v="11"/>
    <x v="1"/>
    <m/>
    <n v="1.6E-2"/>
    <m/>
  </r>
  <r>
    <x v="5"/>
    <x v="12"/>
    <x v="1"/>
    <m/>
    <n v="0.54118500000000003"/>
    <m/>
  </r>
  <r>
    <x v="5"/>
    <x v="13"/>
    <x v="1"/>
    <m/>
    <m/>
    <n v="76557"/>
  </r>
  <r>
    <x v="5"/>
    <x v="14"/>
    <x v="1"/>
    <m/>
    <m/>
    <n v="68033"/>
  </r>
  <r>
    <x v="5"/>
    <x v="15"/>
    <x v="1"/>
    <m/>
    <m/>
    <n v="4650.7007702876399"/>
  </r>
  <r>
    <x v="5"/>
    <x v="18"/>
    <x v="1"/>
    <m/>
    <m/>
    <n v="30.93"/>
  </r>
  <r>
    <x v="0"/>
    <x v="0"/>
    <x v="2"/>
    <n v="46.512179536056649"/>
    <m/>
    <m/>
  </r>
  <r>
    <x v="0"/>
    <x v="1"/>
    <x v="2"/>
    <m/>
    <n v="0.55999825259341895"/>
    <m/>
  </r>
  <r>
    <x v="0"/>
    <x v="2"/>
    <x v="2"/>
    <n v="0.82"/>
    <m/>
    <m/>
  </r>
  <r>
    <x v="0"/>
    <x v="3"/>
    <x v="2"/>
    <m/>
    <n v="0.79869196169516599"/>
    <m/>
  </r>
  <r>
    <x v="1"/>
    <x v="4"/>
    <x v="2"/>
    <m/>
    <n v="0.124"/>
    <m/>
  </r>
  <r>
    <x v="2"/>
    <x v="5"/>
    <x v="2"/>
    <m/>
    <n v="0.16223778072241199"/>
    <m/>
  </r>
  <r>
    <x v="2"/>
    <x v="6"/>
    <x v="2"/>
    <m/>
    <n v="0.186457227009374"/>
    <m/>
  </r>
  <r>
    <x v="3"/>
    <x v="7"/>
    <x v="2"/>
    <m/>
    <n v="7.46037037037037E-2"/>
    <m/>
  </r>
  <r>
    <x v="3"/>
    <x v="8"/>
    <x v="2"/>
    <m/>
    <n v="5.3499999999999999E-2"/>
    <m/>
  </r>
  <r>
    <x v="3"/>
    <x v="17"/>
    <x v="2"/>
    <n v="0.83"/>
    <m/>
    <m/>
  </r>
  <r>
    <x v="4"/>
    <x v="9"/>
    <x v="2"/>
    <m/>
    <m/>
    <n v="1378"/>
  </r>
  <r>
    <x v="4"/>
    <x v="10"/>
    <x v="2"/>
    <m/>
    <m/>
    <n v="1229"/>
  </r>
  <r>
    <x v="4"/>
    <x v="11"/>
    <x v="2"/>
    <m/>
    <n v="2.1000000000000001E-2"/>
    <m/>
  </r>
  <r>
    <x v="5"/>
    <x v="12"/>
    <x v="2"/>
    <m/>
    <n v="0.36976497694073901"/>
    <m/>
  </r>
  <r>
    <x v="5"/>
    <x v="13"/>
    <x v="2"/>
    <m/>
    <m/>
    <n v="70062.960133272107"/>
  </r>
  <r>
    <x v="5"/>
    <x v="14"/>
    <x v="2"/>
    <m/>
    <m/>
    <n v="58394.3350183824"/>
  </r>
  <r>
    <x v="5"/>
    <x v="19"/>
    <x v="2"/>
    <m/>
    <m/>
    <n v="4387.7451534029497"/>
  </r>
  <r>
    <x v="5"/>
    <x v="16"/>
    <x v="2"/>
    <m/>
    <m/>
    <n v="27.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6543DC-D7C6-4283-91DE-C89F5D56EC97}" name="Draaitabel2"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chartFormat="7" fieldListSortAscending="1">
  <location ref="B7:E17" firstHeaderRow="0" firstDataRow="1" firstDataCol="1"/>
  <pivotFields count="6">
    <pivotField showAll="0">
      <items count="7">
        <item h="1" x="0"/>
        <item x="2"/>
        <item h="1" x="5"/>
        <item h="1" x="1"/>
        <item h="1" x="3"/>
        <item h="1" x="4"/>
        <item t="default"/>
      </items>
    </pivotField>
    <pivotField axis="axisRow" showAll="0">
      <items count="21">
        <item x="4"/>
        <item x="3"/>
        <item x="1"/>
        <item x="9"/>
        <item x="10"/>
        <item x="2"/>
        <item x="15"/>
        <item x="18"/>
        <item x="5"/>
        <item x="0"/>
        <item x="17"/>
        <item x="11"/>
        <item x="6"/>
        <item x="7"/>
        <item x="8"/>
        <item x="13"/>
        <item x="14"/>
        <item x="12"/>
        <item x="16"/>
        <item x="19"/>
        <item t="default"/>
      </items>
    </pivotField>
    <pivotField axis="axisRow" showAll="0">
      <items count="4">
        <item x="0"/>
        <item x="1"/>
        <item x="2"/>
        <item t="default"/>
      </items>
    </pivotField>
    <pivotField dataField="1" showAll="0"/>
    <pivotField dataField="1" showAll="0"/>
    <pivotField dataField="1" showAll="0"/>
  </pivotFields>
  <rowFields count="2">
    <field x="2"/>
    <field x="1"/>
  </rowFields>
  <rowItems count="10">
    <i>
      <x/>
    </i>
    <i r="1">
      <x v="8"/>
    </i>
    <i r="1">
      <x v="12"/>
    </i>
    <i>
      <x v="1"/>
    </i>
    <i r="1">
      <x v="8"/>
    </i>
    <i r="1">
      <x v="12"/>
    </i>
    <i>
      <x v="2"/>
    </i>
    <i r="1">
      <x v="8"/>
    </i>
    <i r="1">
      <x v="12"/>
    </i>
    <i t="grand">
      <x/>
    </i>
  </rowItems>
  <colFields count="1">
    <field x="-2"/>
  </colFields>
  <colItems count="3">
    <i>
      <x/>
    </i>
    <i i="1">
      <x v="1"/>
    </i>
    <i i="2">
      <x v="2"/>
    </i>
  </colItems>
  <dataFields count="3">
    <dataField name="Gemiddelde van Percentage" fld="4" subtotal="average" baseField="1" baseItem="8" numFmtId="165"/>
    <dataField name="Gemiddelde van Euro" fld="5" subtotal="average" baseField="1" baseItem="3" numFmtId="42"/>
    <dataField name="Som van getal" fld="3" baseField="0" baseItem="0" numFmtId="167"/>
  </dataFields>
  <formats count="7">
    <format dxfId="6">
      <pivotArea collapsedLevelsAreSubtotals="1" fieldPosition="0">
        <references count="2">
          <reference field="4294967294" count="1" selected="0">
            <x v="2"/>
          </reference>
          <reference field="2" count="1">
            <x v="0"/>
          </reference>
        </references>
      </pivotArea>
    </format>
    <format dxfId="5">
      <pivotArea collapsedLevelsAreSubtotals="1" fieldPosition="0">
        <references count="3">
          <reference field="4294967294" count="1" selected="0">
            <x v="2"/>
          </reference>
          <reference field="1" count="4">
            <x v="1"/>
            <x v="2"/>
            <x v="5"/>
            <x v="9"/>
          </reference>
          <reference field="2" count="1" selected="0">
            <x v="0"/>
          </reference>
        </references>
      </pivotArea>
    </format>
    <format dxfId="4">
      <pivotArea collapsedLevelsAreSubtotals="1" fieldPosition="0">
        <references count="2">
          <reference field="4294967294" count="1" selected="0">
            <x v="2"/>
          </reference>
          <reference field="2" count="1">
            <x v="1"/>
          </reference>
        </references>
      </pivotArea>
    </format>
    <format dxfId="3">
      <pivotArea collapsedLevelsAreSubtotals="1" fieldPosition="0">
        <references count="3">
          <reference field="4294967294" count="1" selected="0">
            <x v="2"/>
          </reference>
          <reference field="1" count="4">
            <x v="1"/>
            <x v="2"/>
            <x v="5"/>
            <x v="9"/>
          </reference>
          <reference field="2" count="1" selected="0">
            <x v="1"/>
          </reference>
        </references>
      </pivotArea>
    </format>
    <format dxfId="2">
      <pivotArea collapsedLevelsAreSubtotals="1" fieldPosition="0">
        <references count="2">
          <reference field="4294967294" count="1" selected="0">
            <x v="2"/>
          </reference>
          <reference field="2" count="1">
            <x v="2"/>
          </reference>
        </references>
      </pivotArea>
    </format>
    <format dxfId="1">
      <pivotArea collapsedLevelsAreSubtotals="1" fieldPosition="0">
        <references count="3">
          <reference field="4294967294" count="1" selected="0">
            <x v="2"/>
          </reference>
          <reference field="1" count="4">
            <x v="1"/>
            <x v="2"/>
            <x v="5"/>
            <x v="9"/>
          </reference>
          <reference field="2" count="1" selected="0">
            <x v="2"/>
          </reference>
        </references>
      </pivotArea>
    </format>
    <format dxfId="0">
      <pivotArea outline="0" collapsedLevelsAreSubtotals="1" fieldPosition="0">
        <references count="1">
          <reference field="4294967294" count="1" selected="0">
            <x v="2"/>
          </reference>
        </references>
      </pivotArea>
    </format>
  </formats>
  <chartFormats count="3">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oofdstuk" xr10:uid="{531523A3-37AC-427A-A94D-C2147A93FBC2}" sourceName="Hoofdstuk">
  <pivotTables>
    <pivotTable tabId="34" name="Draaitabel2"/>
  </pivotTables>
  <data>
    <tabular pivotCacheId="1872667059">
      <items count="6">
        <i x="0"/>
        <i x="2" s="1"/>
        <i x="5"/>
        <i x="1"/>
        <i x="3"/>
        <i x="4"/>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ootteklasse" xr10:uid="{50AD33D6-3AE9-44C6-9469-E21CB4974040}" sourceName="Grootteklasse">
  <pivotTables>
    <pivotTable tabId="34" name="Draaitabel2"/>
  </pivotTables>
  <data>
    <tabular pivotCacheId="1872667059">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oofdstuk" xr10:uid="{8A9EDD3F-3D57-44C2-9A86-8027BDBD3115}" cache="Slicer_Hoofdstuk" caption="Hoofdstuk" style="Slicerstijl 1" rowHeight="241300"/>
  <slicer name="Grootteklasse" xr10:uid="{D67A2EDF-F629-4813-9853-AD4DE2F65965}" cache="Slicer_Grootteklasse" caption="Grootteklasse" style="Slicerstijl 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pport.microsoft.com/nl-nl/office/overzicht-van-draaitabellen-en-draaigrafieken-527c8fa3-02c0-445a-a2db-7794676bce96" TargetMode="Externa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11"/>
  <sheetViews>
    <sheetView showGridLines="0" showRowColHeaders="0" tabSelected="1" zoomScale="81" zoomScaleNormal="81" workbookViewId="0">
      <selection activeCell="D27" sqref="D27"/>
    </sheetView>
  </sheetViews>
  <sheetFormatPr defaultRowHeight="15" x14ac:dyDescent="0.25"/>
  <cols>
    <col min="1" max="3" width="4.28515625" customWidth="1"/>
    <col min="4" max="4" width="86.7109375" customWidth="1"/>
    <col min="5" max="5" width="3.7109375" customWidth="1"/>
  </cols>
  <sheetData>
    <row r="1" spans="3:5" ht="15.75" thickBot="1" x14ac:dyDescent="0.3"/>
    <row r="2" spans="3:5" ht="69" customHeight="1" x14ac:dyDescent="0.5">
      <c r="C2" s="94"/>
      <c r="D2" s="95" t="s">
        <v>106</v>
      </c>
      <c r="E2" s="96"/>
    </row>
    <row r="3" spans="3:5" ht="19.5" thickBot="1" x14ac:dyDescent="0.35">
      <c r="C3" s="97"/>
      <c r="D3" s="93" t="s">
        <v>102</v>
      </c>
      <c r="E3" s="98"/>
    </row>
    <row r="4" spans="3:5" ht="78.75" x14ac:dyDescent="0.25">
      <c r="C4" s="97"/>
      <c r="D4" s="92" t="s">
        <v>107</v>
      </c>
      <c r="E4" s="98"/>
    </row>
    <row r="5" spans="3:5" ht="94.5" x14ac:dyDescent="0.25">
      <c r="C5" s="97"/>
      <c r="D5" s="92" t="s">
        <v>111</v>
      </c>
      <c r="E5" s="98"/>
    </row>
    <row r="6" spans="3:5" ht="19.5" thickBot="1" x14ac:dyDescent="0.35">
      <c r="C6" s="97"/>
      <c r="D6" s="93" t="s">
        <v>103</v>
      </c>
      <c r="E6" s="98"/>
    </row>
    <row r="7" spans="3:5" ht="15.75" x14ac:dyDescent="0.25">
      <c r="C7" s="97"/>
      <c r="D7" s="102" t="s">
        <v>104</v>
      </c>
      <c r="E7" s="98"/>
    </row>
    <row r="8" spans="3:5" ht="47.25" x14ac:dyDescent="0.25">
      <c r="C8" s="97"/>
      <c r="D8" s="92" t="s">
        <v>131</v>
      </c>
      <c r="E8" s="98"/>
    </row>
    <row r="9" spans="3:5" ht="15.75" x14ac:dyDescent="0.25">
      <c r="C9" s="97"/>
      <c r="D9" s="103" t="s">
        <v>105</v>
      </c>
      <c r="E9" s="98"/>
    </row>
    <row r="10" spans="3:5" ht="78.75" x14ac:dyDescent="0.25">
      <c r="C10" s="97"/>
      <c r="D10" s="92" t="s">
        <v>129</v>
      </c>
      <c r="E10" s="98"/>
    </row>
    <row r="11" spans="3:5" ht="15.75" thickBot="1" x14ac:dyDescent="0.3">
      <c r="C11" s="99"/>
      <c r="D11" s="100"/>
      <c r="E11" s="1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B062-6815-42C0-802A-08E3590F7807}">
  <dimension ref="B1:O17"/>
  <sheetViews>
    <sheetView showGridLines="0" zoomScale="71" zoomScaleNormal="71" workbookViewId="0">
      <selection activeCell="C39" sqref="C39"/>
    </sheetView>
  </sheetViews>
  <sheetFormatPr defaultRowHeight="15" x14ac:dyDescent="0.25"/>
  <cols>
    <col min="1" max="1" width="4.7109375" customWidth="1"/>
    <col min="2" max="2" width="17.28515625" bestFit="1" customWidth="1"/>
    <col min="3" max="3" width="25.7109375" bestFit="1" customWidth="1"/>
    <col min="4" max="4" width="19.7109375" bestFit="1" customWidth="1"/>
    <col min="5" max="5" width="12.85546875" bestFit="1" customWidth="1"/>
    <col min="6" max="6" width="20.42578125" bestFit="1" customWidth="1"/>
  </cols>
  <sheetData>
    <row r="1" spans="2:15" ht="15.75" thickBot="1" x14ac:dyDescent="0.3"/>
    <row r="2" spans="2:15" ht="15" customHeight="1" x14ac:dyDescent="0.25">
      <c r="B2" s="156" t="s">
        <v>108</v>
      </c>
      <c r="C2" s="157"/>
      <c r="D2" s="157"/>
      <c r="E2" s="157"/>
      <c r="F2" s="157"/>
      <c r="G2" s="157"/>
      <c r="H2" s="157"/>
      <c r="I2" s="157"/>
      <c r="J2" s="157"/>
      <c r="K2" s="157"/>
      <c r="L2" s="157"/>
      <c r="M2" s="157"/>
      <c r="N2" s="157"/>
      <c r="O2" s="158"/>
    </row>
    <row r="3" spans="2:15" x14ac:dyDescent="0.25">
      <c r="B3" s="159"/>
      <c r="C3" s="160"/>
      <c r="D3" s="160"/>
      <c r="E3" s="160"/>
      <c r="F3" s="160"/>
      <c r="G3" s="160"/>
      <c r="H3" s="160"/>
      <c r="I3" s="160"/>
      <c r="J3" s="160"/>
      <c r="K3" s="160"/>
      <c r="L3" s="160"/>
      <c r="M3" s="160"/>
      <c r="N3" s="160"/>
      <c r="O3" s="161"/>
    </row>
    <row r="4" spans="2:15" ht="15.75" thickBot="1" x14ac:dyDescent="0.3">
      <c r="B4" s="162" t="s">
        <v>109</v>
      </c>
      <c r="C4" s="163"/>
      <c r="D4" s="163"/>
      <c r="E4" s="163"/>
      <c r="F4" s="163"/>
      <c r="G4" s="163"/>
      <c r="H4" s="163"/>
      <c r="I4" s="163"/>
      <c r="J4" s="163"/>
      <c r="K4" s="163"/>
      <c r="L4" s="163"/>
      <c r="M4" s="163"/>
      <c r="N4" s="163"/>
      <c r="O4" s="164"/>
    </row>
    <row r="7" spans="2:15" x14ac:dyDescent="0.25">
      <c r="B7" s="81" t="s">
        <v>82</v>
      </c>
      <c r="C7" t="s">
        <v>95</v>
      </c>
      <c r="D7" t="s">
        <v>96</v>
      </c>
      <c r="E7" t="s">
        <v>130</v>
      </c>
    </row>
    <row r="8" spans="2:15" x14ac:dyDescent="0.25">
      <c r="B8" s="80" t="s">
        <v>126</v>
      </c>
      <c r="C8" s="90">
        <v>0.13774379701353601</v>
      </c>
      <c r="D8" s="91"/>
      <c r="E8" s="85"/>
    </row>
    <row r="9" spans="2:15" x14ac:dyDescent="0.25">
      <c r="B9" s="82" t="s">
        <v>27</v>
      </c>
      <c r="C9" s="90">
        <v>0.14787429608404601</v>
      </c>
      <c r="D9" s="91"/>
      <c r="E9" s="85"/>
    </row>
    <row r="10" spans="2:15" x14ac:dyDescent="0.25">
      <c r="B10" s="82" t="s">
        <v>28</v>
      </c>
      <c r="C10" s="90">
        <v>0.12761329794302601</v>
      </c>
      <c r="D10" s="91"/>
      <c r="E10" s="85"/>
    </row>
    <row r="11" spans="2:15" x14ac:dyDescent="0.25">
      <c r="B11" s="80" t="s">
        <v>127</v>
      </c>
      <c r="C11" s="90">
        <v>0.13267950000000001</v>
      </c>
      <c r="D11" s="91"/>
      <c r="E11" s="85"/>
    </row>
    <row r="12" spans="2:15" x14ac:dyDescent="0.25">
      <c r="B12" s="82" t="s">
        <v>27</v>
      </c>
      <c r="C12" s="90">
        <v>0.15993099999999999</v>
      </c>
      <c r="D12" s="91"/>
      <c r="E12" s="85"/>
    </row>
    <row r="13" spans="2:15" x14ac:dyDescent="0.25">
      <c r="B13" s="82" t="s">
        <v>28</v>
      </c>
      <c r="C13" s="90">
        <v>0.10542799999999999</v>
      </c>
      <c r="D13" s="91"/>
      <c r="E13" s="85"/>
    </row>
    <row r="14" spans="2:15" x14ac:dyDescent="0.25">
      <c r="B14" s="80" t="s">
        <v>128</v>
      </c>
      <c r="C14" s="90">
        <v>0.17434750386589298</v>
      </c>
      <c r="D14" s="91"/>
      <c r="E14" s="85"/>
    </row>
    <row r="15" spans="2:15" x14ac:dyDescent="0.25">
      <c r="B15" s="82" t="s">
        <v>27</v>
      </c>
      <c r="C15" s="90">
        <v>0.16223778072241199</v>
      </c>
      <c r="D15" s="91"/>
      <c r="E15" s="85"/>
    </row>
    <row r="16" spans="2:15" x14ac:dyDescent="0.25">
      <c r="B16" s="82" t="s">
        <v>28</v>
      </c>
      <c r="C16" s="90">
        <v>0.186457227009374</v>
      </c>
      <c r="D16" s="91"/>
      <c r="E16" s="85"/>
    </row>
    <row r="17" spans="2:5" x14ac:dyDescent="0.25">
      <c r="B17" s="80" t="s">
        <v>83</v>
      </c>
      <c r="C17" s="90">
        <v>0.14825693362647632</v>
      </c>
      <c r="D17" s="91"/>
      <c r="E17" s="85"/>
    </row>
  </sheetData>
  <mergeCells count="2">
    <mergeCell ref="B2:O3"/>
    <mergeCell ref="B4:O4"/>
  </mergeCells>
  <hyperlinks>
    <hyperlink ref="B4:O4" r:id="rId2" location=":~:text=Draaigrafieken%20zijn%20een%20aanvulling%20op%20draaitabellen%20omdat%20hiermee,u%20eenvoudig%20vergelijkingen%2C%20patronen%20en%20trends%20kunt%20zien." display="Klik hier voor meer informatie over draaitabellen en draaigrafieken." xr:uid="{3CF73CA5-84DE-46AE-AC4B-646DE53D4955}"/>
  </hyperlinks>
  <pageMargins left="0.7" right="0.7" top="0.75" bottom="0.75" header="0.3" footer="0.3"/>
  <pageSetup paperSize="9" orientation="portrait" verticalDpi="0" r:id="rId3"/>
  <drawing r:id="rId4"/>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0F18-C5F7-4EB6-AD52-67E1C4A6568F}">
  <dimension ref="B3:I56"/>
  <sheetViews>
    <sheetView zoomScale="115" zoomScaleNormal="115" workbookViewId="0">
      <selection activeCell="E7" sqref="E7"/>
    </sheetView>
  </sheetViews>
  <sheetFormatPr defaultRowHeight="15" x14ac:dyDescent="0.25"/>
  <cols>
    <col min="2" max="2" width="46.5703125" bestFit="1" customWidth="1"/>
    <col min="3" max="3" width="54.7109375" bestFit="1" customWidth="1"/>
    <col min="4" max="4" width="16" bestFit="1" customWidth="1"/>
    <col min="5" max="5" width="13.7109375" bestFit="1" customWidth="1"/>
    <col min="6" max="6" width="12.7109375" bestFit="1" customWidth="1"/>
    <col min="7" max="7" width="10" bestFit="1" customWidth="1"/>
  </cols>
  <sheetData>
    <row r="3" spans="2:7" x14ac:dyDescent="0.25">
      <c r="B3" t="s">
        <v>89</v>
      </c>
      <c r="C3" t="s">
        <v>79</v>
      </c>
      <c r="D3" t="s">
        <v>88</v>
      </c>
      <c r="E3" t="s">
        <v>94</v>
      </c>
      <c r="F3" t="s">
        <v>91</v>
      </c>
      <c r="G3" t="s">
        <v>90</v>
      </c>
    </row>
    <row r="4" spans="2:7" x14ac:dyDescent="0.25">
      <c r="B4" t="s">
        <v>92</v>
      </c>
      <c r="C4" t="s">
        <v>19</v>
      </c>
      <c r="D4" t="s">
        <v>126</v>
      </c>
      <c r="E4" s="85">
        <v>47.696152993247523</v>
      </c>
    </row>
    <row r="5" spans="2:7" x14ac:dyDescent="0.25">
      <c r="B5" t="s">
        <v>92</v>
      </c>
      <c r="C5" t="s">
        <v>87</v>
      </c>
      <c r="D5" t="s">
        <v>126</v>
      </c>
      <c r="F5" s="111">
        <v>0.51237626401362601</v>
      </c>
    </row>
    <row r="6" spans="2:7" x14ac:dyDescent="0.25">
      <c r="B6" t="s">
        <v>92</v>
      </c>
      <c r="C6" t="s">
        <v>15</v>
      </c>
      <c r="D6" t="s">
        <v>126</v>
      </c>
      <c r="E6" s="84">
        <v>0.86</v>
      </c>
    </row>
    <row r="7" spans="2:7" x14ac:dyDescent="0.25">
      <c r="B7" t="s">
        <v>92</v>
      </c>
      <c r="C7" t="s">
        <v>81</v>
      </c>
      <c r="D7" t="s">
        <v>126</v>
      </c>
      <c r="F7" s="111">
        <v>0.82160084556650204</v>
      </c>
    </row>
    <row r="8" spans="2:7" x14ac:dyDescent="0.25">
      <c r="B8" t="s">
        <v>98</v>
      </c>
      <c r="C8" t="s">
        <v>53</v>
      </c>
      <c r="D8" t="s">
        <v>126</v>
      </c>
      <c r="F8" s="88">
        <v>0.13200000000000001</v>
      </c>
    </row>
    <row r="9" spans="2:7" ht="15" customHeight="1" x14ac:dyDescent="0.25">
      <c r="B9" t="s">
        <v>99</v>
      </c>
      <c r="C9" t="s">
        <v>27</v>
      </c>
      <c r="D9" t="s">
        <v>126</v>
      </c>
      <c r="F9" s="111">
        <v>0.14787429608404601</v>
      </c>
    </row>
    <row r="10" spans="2:7" x14ac:dyDescent="0.25">
      <c r="B10" t="s">
        <v>99</v>
      </c>
      <c r="C10" t="s">
        <v>28</v>
      </c>
      <c r="D10" t="s">
        <v>126</v>
      </c>
      <c r="F10" s="111">
        <v>0.12761329794302601</v>
      </c>
    </row>
    <row r="11" spans="2:7" x14ac:dyDescent="0.25">
      <c r="B11" t="s">
        <v>100</v>
      </c>
      <c r="C11" t="s">
        <v>29</v>
      </c>
      <c r="D11" t="s">
        <v>126</v>
      </c>
      <c r="F11" s="88">
        <v>5.9005555555555603E-2</v>
      </c>
    </row>
    <row r="12" spans="2:7" x14ac:dyDescent="0.25">
      <c r="B12" t="s">
        <v>100</v>
      </c>
      <c r="C12" t="s">
        <v>86</v>
      </c>
      <c r="D12" t="s">
        <v>126</v>
      </c>
      <c r="F12" s="88">
        <v>3.4200000000000001E-2</v>
      </c>
    </row>
    <row r="13" spans="2:7" x14ac:dyDescent="0.25">
      <c r="B13" t="s">
        <v>93</v>
      </c>
      <c r="C13" t="s">
        <v>34</v>
      </c>
      <c r="D13" t="s">
        <v>126</v>
      </c>
      <c r="G13" s="86">
        <v>1311</v>
      </c>
    </row>
    <row r="14" spans="2:7" x14ac:dyDescent="0.25">
      <c r="B14" t="s">
        <v>93</v>
      </c>
      <c r="C14" t="s">
        <v>35</v>
      </c>
      <c r="D14" t="s">
        <v>126</v>
      </c>
      <c r="G14" s="86">
        <v>963</v>
      </c>
    </row>
    <row r="15" spans="2:7" x14ac:dyDescent="0.25">
      <c r="B15" t="s">
        <v>93</v>
      </c>
      <c r="C15" t="s">
        <v>36</v>
      </c>
      <c r="D15" t="s">
        <v>126</v>
      </c>
      <c r="F15" s="88">
        <v>1.4E-2</v>
      </c>
    </row>
    <row r="16" spans="2:7" x14ac:dyDescent="0.25">
      <c r="B16" t="s">
        <v>101</v>
      </c>
      <c r="C16" t="s">
        <v>46</v>
      </c>
      <c r="D16" t="s">
        <v>126</v>
      </c>
      <c r="F16" s="111">
        <v>0.56263739223542997</v>
      </c>
    </row>
    <row r="17" spans="2:9" x14ac:dyDescent="0.25">
      <c r="B17" t="s">
        <v>101</v>
      </c>
      <c r="C17" t="s">
        <v>84</v>
      </c>
      <c r="D17" t="s">
        <v>126</v>
      </c>
      <c r="G17" s="87">
        <v>81412.246527777796</v>
      </c>
    </row>
    <row r="18" spans="2:9" x14ac:dyDescent="0.25">
      <c r="B18" t="s">
        <v>101</v>
      </c>
      <c r="C18" t="s">
        <v>85</v>
      </c>
      <c r="D18" t="s">
        <v>126</v>
      </c>
      <c r="G18" s="87">
        <v>70985.641203703693</v>
      </c>
    </row>
    <row r="19" spans="2:9" x14ac:dyDescent="0.25">
      <c r="B19" t="s">
        <v>101</v>
      </c>
      <c r="C19" t="s">
        <v>48</v>
      </c>
      <c r="D19" t="s">
        <v>126</v>
      </c>
      <c r="F19" s="87"/>
      <c r="G19" s="87">
        <v>4737.0662141104503</v>
      </c>
      <c r="H19" s="87"/>
      <c r="I19" s="87"/>
    </row>
    <row r="20" spans="2:9" x14ac:dyDescent="0.25">
      <c r="B20" t="s">
        <v>101</v>
      </c>
      <c r="C20" t="s">
        <v>113</v>
      </c>
      <c r="D20" t="s">
        <v>126</v>
      </c>
      <c r="G20" s="87">
        <v>32.86</v>
      </c>
    </row>
    <row r="21" spans="2:9" x14ac:dyDescent="0.25">
      <c r="B21" t="s">
        <v>92</v>
      </c>
      <c r="C21" t="s">
        <v>19</v>
      </c>
      <c r="D21" t="s">
        <v>127</v>
      </c>
      <c r="E21" s="89">
        <v>46.271645679999999</v>
      </c>
    </row>
    <row r="22" spans="2:9" x14ac:dyDescent="0.25">
      <c r="B22" t="s">
        <v>92</v>
      </c>
      <c r="C22" t="s">
        <v>87</v>
      </c>
      <c r="D22" t="s">
        <v>127</v>
      </c>
      <c r="F22" s="88">
        <v>0.54784999999999995</v>
      </c>
    </row>
    <row r="23" spans="2:9" x14ac:dyDescent="0.25">
      <c r="B23" t="s">
        <v>92</v>
      </c>
      <c r="C23" t="s">
        <v>15</v>
      </c>
      <c r="D23" t="s">
        <v>127</v>
      </c>
      <c r="E23" s="84">
        <v>0.89</v>
      </c>
    </row>
    <row r="24" spans="2:9" x14ac:dyDescent="0.25">
      <c r="B24" t="s">
        <v>92</v>
      </c>
      <c r="C24" t="s">
        <v>81</v>
      </c>
      <c r="D24" t="s">
        <v>127</v>
      </c>
      <c r="F24" s="88">
        <v>0.84377999999999997</v>
      </c>
    </row>
    <row r="25" spans="2:9" x14ac:dyDescent="0.25">
      <c r="B25" t="s">
        <v>98</v>
      </c>
      <c r="C25" t="s">
        <v>53</v>
      </c>
      <c r="D25" t="s">
        <v>127</v>
      </c>
      <c r="F25" s="88">
        <v>0.14899999999999999</v>
      </c>
    </row>
    <row r="26" spans="2:9" x14ac:dyDescent="0.25">
      <c r="B26" t="s">
        <v>99</v>
      </c>
      <c r="C26" t="s">
        <v>27</v>
      </c>
      <c r="D26" t="s">
        <v>127</v>
      </c>
      <c r="F26" s="88">
        <v>0.15993099999999999</v>
      </c>
    </row>
    <row r="27" spans="2:9" x14ac:dyDescent="0.25">
      <c r="B27" t="s">
        <v>99</v>
      </c>
      <c r="C27" t="s">
        <v>28</v>
      </c>
      <c r="D27" t="s">
        <v>127</v>
      </c>
      <c r="F27" s="88">
        <v>0.10542799999999999</v>
      </c>
    </row>
    <row r="28" spans="2:9" x14ac:dyDescent="0.25">
      <c r="B28" t="s">
        <v>100</v>
      </c>
      <c r="C28" t="s">
        <v>29</v>
      </c>
      <c r="D28" t="s">
        <v>127</v>
      </c>
      <c r="F28" s="88">
        <v>6.5799999999999997E-2</v>
      </c>
    </row>
    <row r="29" spans="2:9" x14ac:dyDescent="0.25">
      <c r="B29" t="s">
        <v>100</v>
      </c>
      <c r="C29" t="s">
        <v>86</v>
      </c>
      <c r="D29" t="s">
        <v>127</v>
      </c>
      <c r="F29" s="88">
        <v>4.1099999999999998E-2</v>
      </c>
    </row>
    <row r="30" spans="2:9" x14ac:dyDescent="0.25">
      <c r="B30" t="s">
        <v>100</v>
      </c>
      <c r="C30" t="s">
        <v>32</v>
      </c>
      <c r="D30" t="s">
        <v>127</v>
      </c>
      <c r="E30" s="84">
        <v>0.84</v>
      </c>
    </row>
    <row r="31" spans="2:9" x14ac:dyDescent="0.25">
      <c r="B31" t="s">
        <v>93</v>
      </c>
      <c r="C31" t="s">
        <v>34</v>
      </c>
      <c r="D31" t="s">
        <v>127</v>
      </c>
      <c r="G31" s="87">
        <v>1232</v>
      </c>
    </row>
    <row r="32" spans="2:9" x14ac:dyDescent="0.25">
      <c r="B32" t="s">
        <v>93</v>
      </c>
      <c r="C32" t="s">
        <v>35</v>
      </c>
      <c r="D32" t="s">
        <v>127</v>
      </c>
      <c r="G32" s="87">
        <v>1116</v>
      </c>
    </row>
    <row r="33" spans="2:7" x14ac:dyDescent="0.25">
      <c r="B33" t="s">
        <v>93</v>
      </c>
      <c r="C33" t="s">
        <v>36</v>
      </c>
      <c r="D33" t="s">
        <v>127</v>
      </c>
      <c r="F33" s="88">
        <v>1.6E-2</v>
      </c>
    </row>
    <row r="34" spans="2:7" x14ac:dyDescent="0.25">
      <c r="B34" t="s">
        <v>101</v>
      </c>
      <c r="C34" t="s">
        <v>46</v>
      </c>
      <c r="D34" t="s">
        <v>127</v>
      </c>
      <c r="F34" s="88">
        <v>0.54118500000000003</v>
      </c>
    </row>
    <row r="35" spans="2:7" x14ac:dyDescent="0.25">
      <c r="B35" t="s">
        <v>101</v>
      </c>
      <c r="C35" t="s">
        <v>84</v>
      </c>
      <c r="D35" t="s">
        <v>127</v>
      </c>
      <c r="G35" s="87">
        <v>76557</v>
      </c>
    </row>
    <row r="36" spans="2:7" x14ac:dyDescent="0.25">
      <c r="B36" t="s">
        <v>101</v>
      </c>
      <c r="C36" t="s">
        <v>85</v>
      </c>
      <c r="D36" t="s">
        <v>127</v>
      </c>
      <c r="G36" s="87">
        <v>68033</v>
      </c>
    </row>
    <row r="37" spans="2:7" x14ac:dyDescent="0.25">
      <c r="B37" t="s">
        <v>101</v>
      </c>
      <c r="C37" t="s">
        <v>48</v>
      </c>
      <c r="D37" t="s">
        <v>127</v>
      </c>
      <c r="G37" s="87">
        <v>4650.7007702876399</v>
      </c>
    </row>
    <row r="38" spans="2:7" x14ac:dyDescent="0.25">
      <c r="B38" t="s">
        <v>101</v>
      </c>
      <c r="C38" t="s">
        <v>57</v>
      </c>
      <c r="D38" t="s">
        <v>127</v>
      </c>
      <c r="G38" s="87">
        <v>30.93</v>
      </c>
    </row>
    <row r="39" spans="2:7" x14ac:dyDescent="0.25">
      <c r="B39" t="s">
        <v>92</v>
      </c>
      <c r="C39" t="s">
        <v>19</v>
      </c>
      <c r="D39" t="s">
        <v>128</v>
      </c>
      <c r="E39" s="89">
        <v>46.512179536056649</v>
      </c>
    </row>
    <row r="40" spans="2:7" x14ac:dyDescent="0.25">
      <c r="B40" t="s">
        <v>92</v>
      </c>
      <c r="C40" t="s">
        <v>87</v>
      </c>
      <c r="D40" t="s">
        <v>128</v>
      </c>
      <c r="F40" s="88">
        <v>0.55999825259341895</v>
      </c>
    </row>
    <row r="41" spans="2:7" x14ac:dyDescent="0.25">
      <c r="B41" t="s">
        <v>92</v>
      </c>
      <c r="C41" t="s">
        <v>15</v>
      </c>
      <c r="D41" t="s">
        <v>128</v>
      </c>
      <c r="E41" s="84">
        <v>0.82</v>
      </c>
    </row>
    <row r="42" spans="2:7" x14ac:dyDescent="0.25">
      <c r="B42" t="s">
        <v>92</v>
      </c>
      <c r="C42" t="s">
        <v>81</v>
      </c>
      <c r="D42" t="s">
        <v>128</v>
      </c>
      <c r="F42" s="88">
        <v>0.79869196169516599</v>
      </c>
    </row>
    <row r="43" spans="2:7" x14ac:dyDescent="0.25">
      <c r="B43" t="s">
        <v>98</v>
      </c>
      <c r="C43" t="s">
        <v>53</v>
      </c>
      <c r="D43" t="s">
        <v>128</v>
      </c>
      <c r="F43" s="88">
        <v>0.124</v>
      </c>
    </row>
    <row r="44" spans="2:7" x14ac:dyDescent="0.25">
      <c r="B44" t="s">
        <v>99</v>
      </c>
      <c r="C44" t="s">
        <v>27</v>
      </c>
      <c r="D44" t="s">
        <v>128</v>
      </c>
      <c r="F44" s="88">
        <v>0.16223778072241199</v>
      </c>
    </row>
    <row r="45" spans="2:7" x14ac:dyDescent="0.25">
      <c r="B45" t="s">
        <v>99</v>
      </c>
      <c r="C45" t="s">
        <v>28</v>
      </c>
      <c r="D45" t="s">
        <v>128</v>
      </c>
      <c r="F45" s="88">
        <v>0.186457227009374</v>
      </c>
    </row>
    <row r="46" spans="2:7" x14ac:dyDescent="0.25">
      <c r="B46" t="s">
        <v>100</v>
      </c>
      <c r="C46" t="s">
        <v>29</v>
      </c>
      <c r="D46" t="s">
        <v>128</v>
      </c>
      <c r="F46" s="88">
        <v>7.46037037037037E-2</v>
      </c>
    </row>
    <row r="47" spans="2:7" x14ac:dyDescent="0.25">
      <c r="B47" t="s">
        <v>100</v>
      </c>
      <c r="C47" t="s">
        <v>86</v>
      </c>
      <c r="D47" t="s">
        <v>128</v>
      </c>
      <c r="F47" s="88">
        <v>5.3499999999999999E-2</v>
      </c>
    </row>
    <row r="48" spans="2:7" x14ac:dyDescent="0.25">
      <c r="B48" t="s">
        <v>100</v>
      </c>
      <c r="C48" t="s">
        <v>32</v>
      </c>
      <c r="D48" t="s">
        <v>128</v>
      </c>
      <c r="E48" s="84">
        <v>0.83</v>
      </c>
    </row>
    <row r="49" spans="2:7" x14ac:dyDescent="0.25">
      <c r="B49" t="s">
        <v>93</v>
      </c>
      <c r="C49" t="s">
        <v>34</v>
      </c>
      <c r="D49" t="s">
        <v>128</v>
      </c>
      <c r="G49" s="87">
        <v>1378</v>
      </c>
    </row>
    <row r="50" spans="2:7" x14ac:dyDescent="0.25">
      <c r="B50" t="s">
        <v>93</v>
      </c>
      <c r="C50" t="s">
        <v>35</v>
      </c>
      <c r="D50" t="s">
        <v>128</v>
      </c>
      <c r="G50" s="87">
        <v>1229</v>
      </c>
    </row>
    <row r="51" spans="2:7" x14ac:dyDescent="0.25">
      <c r="B51" t="s">
        <v>93</v>
      </c>
      <c r="C51" t="s">
        <v>36</v>
      </c>
      <c r="D51" t="s">
        <v>128</v>
      </c>
      <c r="F51" s="88">
        <v>2.1000000000000001E-2</v>
      </c>
    </row>
    <row r="52" spans="2:7" x14ac:dyDescent="0.25">
      <c r="B52" t="s">
        <v>101</v>
      </c>
      <c r="C52" t="s">
        <v>46</v>
      </c>
      <c r="D52" t="s">
        <v>128</v>
      </c>
      <c r="F52" s="88">
        <v>0.36976497694073901</v>
      </c>
    </row>
    <row r="53" spans="2:7" x14ac:dyDescent="0.25">
      <c r="B53" t="s">
        <v>101</v>
      </c>
      <c r="C53" t="s">
        <v>84</v>
      </c>
      <c r="D53" t="s">
        <v>128</v>
      </c>
      <c r="G53" s="87">
        <v>70062.960133272107</v>
      </c>
    </row>
    <row r="54" spans="2:7" x14ac:dyDescent="0.25">
      <c r="B54" t="s">
        <v>101</v>
      </c>
      <c r="C54" t="s">
        <v>85</v>
      </c>
      <c r="D54" t="s">
        <v>128</v>
      </c>
      <c r="G54" s="87">
        <v>58394.3350183824</v>
      </c>
    </row>
    <row r="55" spans="2:7" x14ac:dyDescent="0.25">
      <c r="B55" t="s">
        <v>101</v>
      </c>
      <c r="C55" t="s">
        <v>112</v>
      </c>
      <c r="D55" t="s">
        <v>128</v>
      </c>
      <c r="G55" s="87">
        <v>4387.7451534029497</v>
      </c>
    </row>
    <row r="56" spans="2:7" x14ac:dyDescent="0.25">
      <c r="B56" t="s">
        <v>101</v>
      </c>
      <c r="C56" t="s">
        <v>113</v>
      </c>
      <c r="D56" t="s">
        <v>128</v>
      </c>
      <c r="G56" s="87">
        <v>27.91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8B3A-4B9E-46E1-84C4-B0EBA94D88AD}">
  <dimension ref="C2:AJ28"/>
  <sheetViews>
    <sheetView showGridLines="0" zoomScale="66" zoomScaleNormal="66" workbookViewId="0">
      <selection activeCell="V35" sqref="V35"/>
    </sheetView>
  </sheetViews>
  <sheetFormatPr defaultRowHeight="15" x14ac:dyDescent="0.25"/>
  <cols>
    <col min="1" max="1" width="5.28515625" customWidth="1"/>
    <col min="2" max="2" width="4.28515625" customWidth="1"/>
    <col min="3" max="3" width="4.7109375" customWidth="1"/>
    <col min="5" max="5" width="21.42578125" customWidth="1"/>
    <col min="13" max="13" width="0.7109375" customWidth="1"/>
    <col min="20" max="20" width="0.7109375" customWidth="1"/>
    <col min="27" max="27" width="2.42578125" customWidth="1"/>
    <col min="34" max="34" width="2.5703125" customWidth="1"/>
  </cols>
  <sheetData>
    <row r="2" spans="3:36" ht="15.75" thickBot="1" x14ac:dyDescent="0.3"/>
    <row r="3" spans="3:36" x14ac:dyDescent="0.25">
      <c r="C3" s="20"/>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row>
    <row r="4" spans="3:36" x14ac:dyDescent="0.25">
      <c r="C4" s="21"/>
      <c r="D4" s="114"/>
      <c r="E4" s="114"/>
      <c r="F4" s="114"/>
      <c r="G4" s="179" t="s">
        <v>54</v>
      </c>
      <c r="H4" s="179"/>
      <c r="I4" s="179"/>
      <c r="J4" s="179"/>
      <c r="K4" s="179"/>
      <c r="L4" s="179"/>
      <c r="M4" s="116"/>
      <c r="N4" s="179" t="s">
        <v>56</v>
      </c>
      <c r="O4" s="179"/>
      <c r="P4" s="179"/>
      <c r="Q4" s="179"/>
      <c r="R4" s="179"/>
      <c r="S4" s="179"/>
      <c r="T4" s="116"/>
      <c r="U4" s="179" t="s">
        <v>55</v>
      </c>
      <c r="V4" s="179"/>
      <c r="W4" s="179"/>
      <c r="X4" s="179"/>
      <c r="Y4" s="179"/>
      <c r="Z4" s="179"/>
      <c r="AA4" s="114"/>
      <c r="AB4" s="187" t="s">
        <v>0</v>
      </c>
      <c r="AC4" s="187"/>
      <c r="AD4" s="187"/>
      <c r="AE4" s="187"/>
      <c r="AF4" s="187"/>
      <c r="AG4" s="187"/>
      <c r="AH4" s="4"/>
    </row>
    <row r="5" spans="3:36" ht="9" customHeight="1" thickBot="1" x14ac:dyDescent="0.3">
      <c r="C5" s="21"/>
      <c r="D5" s="114"/>
      <c r="E5" s="114"/>
      <c r="F5" s="114"/>
      <c r="G5" s="113"/>
      <c r="H5" s="113"/>
      <c r="I5" s="113"/>
      <c r="J5" s="113"/>
      <c r="K5" s="113"/>
      <c r="L5" s="113"/>
      <c r="M5" s="113"/>
      <c r="N5" s="113"/>
      <c r="O5" s="113"/>
      <c r="P5" s="113"/>
      <c r="Q5" s="113"/>
      <c r="R5" s="113"/>
      <c r="S5" s="113"/>
      <c r="T5" s="113"/>
      <c r="U5" s="113"/>
      <c r="V5" s="113"/>
      <c r="W5" s="113"/>
      <c r="X5" s="113"/>
      <c r="Y5" s="113"/>
      <c r="Z5" s="113"/>
      <c r="AA5" s="114"/>
      <c r="AB5" s="113"/>
      <c r="AC5" s="113"/>
      <c r="AD5" s="113"/>
      <c r="AE5" s="113"/>
      <c r="AF5" s="113"/>
      <c r="AG5" s="113"/>
      <c r="AH5" s="4"/>
    </row>
    <row r="6" spans="3:36" ht="15.75" thickBot="1" x14ac:dyDescent="0.3">
      <c r="C6" s="21"/>
      <c r="D6" s="190" t="s">
        <v>13</v>
      </c>
      <c r="E6" s="8" t="s">
        <v>19</v>
      </c>
      <c r="F6" s="11"/>
      <c r="G6" s="180">
        <v>47.696152993247523</v>
      </c>
      <c r="H6" s="180"/>
      <c r="I6" s="180"/>
      <c r="J6" s="180"/>
      <c r="K6" s="180"/>
      <c r="L6" s="180"/>
      <c r="M6" s="104"/>
      <c r="N6" s="180">
        <v>46.271645680000006</v>
      </c>
      <c r="O6" s="180"/>
      <c r="P6" s="180"/>
      <c r="Q6" s="180"/>
      <c r="R6" s="180"/>
      <c r="S6" s="180"/>
      <c r="T6" s="104"/>
      <c r="U6" s="180">
        <v>46.512179536056649</v>
      </c>
      <c r="V6" s="180"/>
      <c r="W6" s="180"/>
      <c r="X6" s="180"/>
      <c r="Y6" s="180"/>
      <c r="Z6" s="180"/>
      <c r="AA6" s="105"/>
      <c r="AB6" s="188">
        <v>46.752390634140603</v>
      </c>
      <c r="AC6" s="188"/>
      <c r="AD6" s="188"/>
      <c r="AE6" s="188"/>
      <c r="AF6" s="188"/>
      <c r="AG6" s="189"/>
      <c r="AH6" s="4"/>
    </row>
    <row r="7" spans="3:36" ht="6.75" customHeight="1" x14ac:dyDescent="0.25">
      <c r="C7" s="21"/>
      <c r="D7" s="191"/>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2"/>
      <c r="AH7" s="4"/>
    </row>
    <row r="8" spans="3:36" ht="15.75" thickBot="1" x14ac:dyDescent="0.3">
      <c r="C8" s="21"/>
      <c r="D8" s="191"/>
      <c r="E8" s="114"/>
      <c r="F8" s="114"/>
      <c r="G8" s="168" t="s">
        <v>2</v>
      </c>
      <c r="H8" s="181"/>
      <c r="I8" s="169"/>
      <c r="J8" s="168" t="s">
        <v>3</v>
      </c>
      <c r="K8" s="181"/>
      <c r="L8" s="169"/>
      <c r="M8" s="13"/>
      <c r="N8" s="168" t="s">
        <v>2</v>
      </c>
      <c r="O8" s="181"/>
      <c r="P8" s="169"/>
      <c r="Q8" s="168" t="s">
        <v>3</v>
      </c>
      <c r="R8" s="181"/>
      <c r="S8" s="169"/>
      <c r="T8" s="13"/>
      <c r="U8" s="168" t="s">
        <v>2</v>
      </c>
      <c r="V8" s="181"/>
      <c r="W8" s="169"/>
      <c r="X8" s="168" t="s">
        <v>3</v>
      </c>
      <c r="Y8" s="181"/>
      <c r="Z8" s="169"/>
      <c r="AA8" s="13"/>
      <c r="AB8" s="168" t="s">
        <v>4</v>
      </c>
      <c r="AC8" s="181"/>
      <c r="AD8" s="169"/>
      <c r="AE8" s="181" t="s">
        <v>3</v>
      </c>
      <c r="AF8" s="181"/>
      <c r="AG8" s="199"/>
      <c r="AH8" s="4"/>
      <c r="AI8" s="106"/>
      <c r="AJ8" s="106"/>
    </row>
    <row r="9" spans="3:36" ht="15.75" thickBot="1" x14ac:dyDescent="0.3">
      <c r="C9" s="21"/>
      <c r="D9" s="191"/>
      <c r="E9" s="69" t="s">
        <v>1</v>
      </c>
      <c r="F9" s="23" t="s">
        <v>110</v>
      </c>
      <c r="G9" s="182">
        <f>1-J9</f>
        <v>0.48762373598637399</v>
      </c>
      <c r="H9" s="183"/>
      <c r="I9" s="184"/>
      <c r="J9" s="182">
        <v>0.51237626401362601</v>
      </c>
      <c r="K9" s="183"/>
      <c r="L9" s="184"/>
      <c r="M9" s="41"/>
      <c r="N9" s="182">
        <f>1-Q9</f>
        <v>0.45215000000000005</v>
      </c>
      <c r="O9" s="183"/>
      <c r="P9" s="184"/>
      <c r="Q9" s="182">
        <v>0.54784999999999995</v>
      </c>
      <c r="R9" s="183"/>
      <c r="S9" s="184"/>
      <c r="T9" s="41"/>
      <c r="U9" s="182">
        <f>1-X9</f>
        <v>0.44000174740658105</v>
      </c>
      <c r="V9" s="183"/>
      <c r="W9" s="184"/>
      <c r="X9" s="182">
        <v>0.55999825259341895</v>
      </c>
      <c r="Y9" s="183"/>
      <c r="Z9" s="184"/>
      <c r="AA9" s="11"/>
      <c r="AB9" s="196">
        <v>0.46</v>
      </c>
      <c r="AC9" s="197"/>
      <c r="AD9" s="198"/>
      <c r="AE9" s="197">
        <v>0.54</v>
      </c>
      <c r="AF9" s="200"/>
      <c r="AG9" s="201"/>
      <c r="AH9" s="4"/>
      <c r="AI9" s="106"/>
      <c r="AJ9" s="106"/>
    </row>
    <row r="10" spans="3:36" ht="7.5" customHeight="1" x14ac:dyDescent="0.25">
      <c r="C10" s="21"/>
      <c r="D10" s="191"/>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2"/>
      <c r="AH10" s="4"/>
      <c r="AI10" s="106"/>
      <c r="AJ10" s="106"/>
    </row>
    <row r="11" spans="3:36" ht="15.75" thickBot="1" x14ac:dyDescent="0.3">
      <c r="C11" s="21"/>
      <c r="D11" s="191"/>
      <c r="E11" s="114"/>
      <c r="F11" s="114"/>
      <c r="G11" s="168" t="s">
        <v>2</v>
      </c>
      <c r="H11" s="169"/>
      <c r="I11" s="168" t="s">
        <v>18</v>
      </c>
      <c r="J11" s="169"/>
      <c r="K11" s="181" t="s">
        <v>14</v>
      </c>
      <c r="L11" s="169"/>
      <c r="M11" s="13"/>
      <c r="N11" s="168" t="s">
        <v>2</v>
      </c>
      <c r="O11" s="169"/>
      <c r="P11" s="168" t="s">
        <v>18</v>
      </c>
      <c r="Q11" s="169"/>
      <c r="R11" s="168" t="s">
        <v>14</v>
      </c>
      <c r="S11" s="169"/>
      <c r="T11" s="13"/>
      <c r="U11" s="168" t="s">
        <v>2</v>
      </c>
      <c r="V11" s="169"/>
      <c r="W11" s="168" t="s">
        <v>18</v>
      </c>
      <c r="X11" s="169"/>
      <c r="Y11" s="168" t="s">
        <v>14</v>
      </c>
      <c r="Z11" s="169"/>
      <c r="AA11" s="13"/>
      <c r="AB11" s="168" t="s">
        <v>4</v>
      </c>
      <c r="AC11" s="169"/>
      <c r="AD11" s="168" t="s">
        <v>3</v>
      </c>
      <c r="AE11" s="169"/>
      <c r="AF11" s="168" t="s">
        <v>14</v>
      </c>
      <c r="AG11" s="199"/>
      <c r="AH11" s="4"/>
      <c r="AI11" s="106"/>
      <c r="AJ11" s="106"/>
    </row>
    <row r="12" spans="3:36" x14ac:dyDescent="0.25">
      <c r="C12" s="21"/>
      <c r="D12" s="191"/>
      <c r="E12" s="193" t="s">
        <v>5</v>
      </c>
      <c r="F12" s="14" t="s">
        <v>6</v>
      </c>
      <c r="G12" s="185">
        <v>1.3868477336078299E-2</v>
      </c>
      <c r="H12" s="186"/>
      <c r="I12" s="185">
        <v>1.1577346766332401E-2</v>
      </c>
      <c r="J12" s="186"/>
      <c r="K12" s="175">
        <v>1.5701836595932599E-2</v>
      </c>
      <c r="L12" s="186"/>
      <c r="M12" s="40"/>
      <c r="N12" s="185">
        <v>2.3310000000000001E-2</v>
      </c>
      <c r="O12" s="186"/>
      <c r="P12" s="185">
        <v>2.6450000000000001E-2</v>
      </c>
      <c r="Q12" s="175"/>
      <c r="R12" s="185">
        <v>2.3630000000000002E-2</v>
      </c>
      <c r="S12" s="186"/>
      <c r="T12" s="40"/>
      <c r="U12" s="185">
        <v>7.7411047936252794E-2</v>
      </c>
      <c r="V12" s="186"/>
      <c r="W12" s="185">
        <v>5.1371439127251499E-2</v>
      </c>
      <c r="X12" s="186"/>
      <c r="Y12" s="185">
        <v>6.5005130908342396E-2</v>
      </c>
      <c r="Z12" s="186"/>
      <c r="AA12" s="7"/>
      <c r="AB12" s="205">
        <v>7.0000000000000007E-2</v>
      </c>
      <c r="AC12" s="206"/>
      <c r="AD12" s="207">
        <v>0.03</v>
      </c>
      <c r="AE12" s="211"/>
      <c r="AF12" s="207">
        <v>3.5999999999999997E-2</v>
      </c>
      <c r="AG12" s="208"/>
      <c r="AH12" s="4"/>
      <c r="AI12" s="106"/>
      <c r="AJ12" s="110"/>
    </row>
    <row r="13" spans="3:36" x14ac:dyDescent="0.25">
      <c r="C13" s="21"/>
      <c r="D13" s="191"/>
      <c r="E13" s="194"/>
      <c r="F13" s="118" t="s">
        <v>7</v>
      </c>
      <c r="G13" s="176">
        <v>0.174387122943716</v>
      </c>
      <c r="H13" s="177"/>
      <c r="I13" s="176">
        <v>0.160766834076845</v>
      </c>
      <c r="J13" s="177"/>
      <c r="K13" s="178">
        <v>0.167056228827547</v>
      </c>
      <c r="L13" s="177"/>
      <c r="M13" s="113"/>
      <c r="N13" s="176">
        <v>0.16991999999999999</v>
      </c>
      <c r="O13" s="177"/>
      <c r="P13" s="176">
        <v>0.20841000000000001</v>
      </c>
      <c r="Q13" s="178"/>
      <c r="R13" s="176">
        <v>0.18887000000000001</v>
      </c>
      <c r="S13" s="177"/>
      <c r="T13" s="113"/>
      <c r="U13" s="176">
        <v>0.15063854509635899</v>
      </c>
      <c r="V13" s="177"/>
      <c r="W13" s="176">
        <v>0.17234168990570001</v>
      </c>
      <c r="X13" s="177"/>
      <c r="Y13" s="176">
        <v>0.164465121650959</v>
      </c>
      <c r="Z13" s="177"/>
      <c r="AA13" s="114"/>
      <c r="AB13" s="202">
        <v>0.17</v>
      </c>
      <c r="AC13" s="204"/>
      <c r="AD13" s="202">
        <v>0.21</v>
      </c>
      <c r="AE13" s="204"/>
      <c r="AF13" s="209">
        <v>0.18</v>
      </c>
      <c r="AG13" s="210"/>
      <c r="AH13" s="4"/>
      <c r="AI13" s="106"/>
      <c r="AJ13" s="110"/>
    </row>
    <row r="14" spans="3:36" x14ac:dyDescent="0.25">
      <c r="C14" s="21"/>
      <c r="D14" s="191"/>
      <c r="E14" s="194"/>
      <c r="F14" s="118" t="s">
        <v>8</v>
      </c>
      <c r="G14" s="176">
        <v>0.20763436472922001</v>
      </c>
      <c r="H14" s="177"/>
      <c r="I14" s="176">
        <v>0.21068197291977001</v>
      </c>
      <c r="J14" s="177"/>
      <c r="K14" s="178">
        <v>0.20990201209982201</v>
      </c>
      <c r="L14" s="177"/>
      <c r="M14" s="113"/>
      <c r="N14" s="176">
        <v>0.20771999999999999</v>
      </c>
      <c r="O14" s="177"/>
      <c r="P14" s="176">
        <v>0.22317999999999999</v>
      </c>
      <c r="Q14" s="178"/>
      <c r="R14" s="176">
        <v>0.21790000000000001</v>
      </c>
      <c r="S14" s="177"/>
      <c r="T14" s="113"/>
      <c r="U14" s="176">
        <v>0.180402675533996</v>
      </c>
      <c r="V14" s="177"/>
      <c r="W14" s="176">
        <v>0.20121178962290301</v>
      </c>
      <c r="X14" s="177"/>
      <c r="Y14" s="176">
        <v>0.19213171894935999</v>
      </c>
      <c r="Z14" s="177"/>
      <c r="AA14" s="114"/>
      <c r="AB14" s="202">
        <v>0.2</v>
      </c>
      <c r="AC14" s="204"/>
      <c r="AD14" s="202">
        <v>0.24</v>
      </c>
      <c r="AE14" s="204"/>
      <c r="AF14" s="209">
        <v>0.21</v>
      </c>
      <c r="AG14" s="210"/>
      <c r="AH14" s="4"/>
      <c r="AI14" s="106"/>
      <c r="AJ14" s="110"/>
    </row>
    <row r="15" spans="3:36" x14ac:dyDescent="0.25">
      <c r="C15" s="21"/>
      <c r="D15" s="191"/>
      <c r="E15" s="194"/>
      <c r="F15" s="118" t="s">
        <v>9</v>
      </c>
      <c r="G15" s="176">
        <v>0.22930598821280099</v>
      </c>
      <c r="H15" s="177"/>
      <c r="I15" s="176">
        <v>0.276875734750955</v>
      </c>
      <c r="J15" s="177"/>
      <c r="K15" s="178">
        <v>0.26330421119928399</v>
      </c>
      <c r="L15" s="177"/>
      <c r="M15" s="113"/>
      <c r="N15" s="176">
        <v>0.23512</v>
      </c>
      <c r="O15" s="177"/>
      <c r="P15" s="176">
        <v>0.27872999999999998</v>
      </c>
      <c r="Q15" s="178"/>
      <c r="R15" s="176">
        <v>0.25907000000000002</v>
      </c>
      <c r="S15" s="177"/>
      <c r="T15" s="113"/>
      <c r="U15" s="176">
        <v>0.211140007218894</v>
      </c>
      <c r="V15" s="177"/>
      <c r="W15" s="176">
        <v>0.24830176286837599</v>
      </c>
      <c r="X15" s="177"/>
      <c r="Y15" s="176">
        <v>0.22899954524986901</v>
      </c>
      <c r="Z15" s="177"/>
      <c r="AA15" s="114"/>
      <c r="AB15" s="202">
        <v>0.24</v>
      </c>
      <c r="AC15" s="204"/>
      <c r="AD15" s="202">
        <v>0.27</v>
      </c>
      <c r="AE15" s="204"/>
      <c r="AF15" s="209">
        <v>0.25</v>
      </c>
      <c r="AG15" s="210"/>
      <c r="AH15" s="4"/>
      <c r="AI15" s="106"/>
      <c r="AJ15" s="110"/>
    </row>
    <row r="16" spans="3:36" x14ac:dyDescent="0.25">
      <c r="C16" s="21"/>
      <c r="D16" s="191"/>
      <c r="E16" s="194"/>
      <c r="F16" s="118" t="s">
        <v>10</v>
      </c>
      <c r="G16" s="176">
        <v>0.143640248210363</v>
      </c>
      <c r="H16" s="177"/>
      <c r="I16" s="176">
        <v>0.17178151830328001</v>
      </c>
      <c r="J16" s="177"/>
      <c r="K16" s="178">
        <v>0.15362520591804299</v>
      </c>
      <c r="L16" s="177"/>
      <c r="M16" s="113"/>
      <c r="N16" s="176">
        <v>0.15590000000000001</v>
      </c>
      <c r="O16" s="177"/>
      <c r="P16" s="176">
        <v>0.13533000000000001</v>
      </c>
      <c r="Q16" s="178"/>
      <c r="R16" s="176">
        <v>0.14823</v>
      </c>
      <c r="S16" s="177"/>
      <c r="T16" s="113"/>
      <c r="U16" s="176">
        <v>0.16256880979327601</v>
      </c>
      <c r="V16" s="177"/>
      <c r="W16" s="176">
        <v>0.14906884751775701</v>
      </c>
      <c r="X16" s="177"/>
      <c r="Y16" s="176">
        <v>0.156132134882843</v>
      </c>
      <c r="Z16" s="177"/>
      <c r="AA16" s="114"/>
      <c r="AB16" s="202">
        <v>0.15</v>
      </c>
      <c r="AC16" s="204"/>
      <c r="AD16" s="202">
        <v>0.14000000000000001</v>
      </c>
      <c r="AE16" s="204"/>
      <c r="AF16" s="209">
        <v>0.15</v>
      </c>
      <c r="AG16" s="210"/>
      <c r="AH16" s="4"/>
      <c r="AI16" s="106"/>
      <c r="AJ16" s="110"/>
    </row>
    <row r="17" spans="3:36" x14ac:dyDescent="0.25">
      <c r="C17" s="21"/>
      <c r="D17" s="191"/>
      <c r="E17" s="194"/>
      <c r="F17" s="118" t="s">
        <v>11</v>
      </c>
      <c r="G17" s="176">
        <v>0.16860593999472401</v>
      </c>
      <c r="H17" s="177"/>
      <c r="I17" s="176">
        <v>0.14004232298653099</v>
      </c>
      <c r="J17" s="177"/>
      <c r="K17" s="178">
        <v>0.13792500093027399</v>
      </c>
      <c r="L17" s="177"/>
      <c r="M17" s="113"/>
      <c r="N17" s="176">
        <v>0.15958</v>
      </c>
      <c r="O17" s="177"/>
      <c r="P17" s="176">
        <v>0.10406</v>
      </c>
      <c r="Q17" s="178"/>
      <c r="R17" s="176">
        <v>0.12881999999999999</v>
      </c>
      <c r="S17" s="177"/>
      <c r="T17" s="113"/>
      <c r="U17" s="176">
        <v>0.16538108238840801</v>
      </c>
      <c r="V17" s="177"/>
      <c r="W17" s="176">
        <v>0.14046198195394399</v>
      </c>
      <c r="X17" s="177"/>
      <c r="Y17" s="176">
        <v>0.149936949943795</v>
      </c>
      <c r="Z17" s="177"/>
      <c r="AA17" s="114"/>
      <c r="AB17" s="202">
        <v>0.15</v>
      </c>
      <c r="AC17" s="204"/>
      <c r="AD17" s="202">
        <v>0.12</v>
      </c>
      <c r="AE17" s="204"/>
      <c r="AF17" s="202">
        <v>0.14000000000000001</v>
      </c>
      <c r="AG17" s="203"/>
      <c r="AH17" s="4"/>
      <c r="AI17" s="106"/>
      <c r="AJ17" s="110"/>
    </row>
    <row r="18" spans="3:36" x14ac:dyDescent="0.25">
      <c r="C18" s="21"/>
      <c r="D18" s="191"/>
      <c r="E18" s="194"/>
      <c r="F18" s="118" t="s">
        <v>12</v>
      </c>
      <c r="G18" s="176">
        <v>6.2557872771373299E-2</v>
      </c>
      <c r="H18" s="177"/>
      <c r="I18" s="176">
        <v>2.82742869600935E-2</v>
      </c>
      <c r="J18" s="177"/>
      <c r="K18" s="178">
        <v>5.2485515104813703E-2</v>
      </c>
      <c r="L18" s="177"/>
      <c r="M18" s="113"/>
      <c r="N18" s="176">
        <v>4.845E-2</v>
      </c>
      <c r="O18" s="177"/>
      <c r="P18" s="176">
        <v>3.7240000000000002E-2</v>
      </c>
      <c r="Q18" s="178"/>
      <c r="R18" s="176">
        <v>3.3459999999999997E-2</v>
      </c>
      <c r="S18" s="177"/>
      <c r="T18" s="113"/>
      <c r="U18" s="176">
        <v>5.2457835908759999E-2</v>
      </c>
      <c r="V18" s="177"/>
      <c r="W18" s="176">
        <v>3.72424939551445E-2</v>
      </c>
      <c r="X18" s="177"/>
      <c r="Y18" s="176">
        <v>4.3329398675054802E-2</v>
      </c>
      <c r="Z18" s="177"/>
      <c r="AA18" s="114"/>
      <c r="AB18" s="202">
        <v>0.05</v>
      </c>
      <c r="AC18" s="204"/>
      <c r="AD18" s="202">
        <v>0.03</v>
      </c>
      <c r="AE18" s="204"/>
      <c r="AF18" s="209">
        <v>0.04</v>
      </c>
      <c r="AG18" s="210"/>
      <c r="AH18" s="4"/>
      <c r="AI18" s="106"/>
      <c r="AJ18" s="110"/>
    </row>
    <row r="19" spans="3:36" ht="15.75" thickBot="1" x14ac:dyDescent="0.3">
      <c r="C19" s="21"/>
      <c r="D19" s="192"/>
      <c r="E19" s="195"/>
      <c r="F19" s="15" t="s">
        <v>14</v>
      </c>
      <c r="G19" s="165">
        <f t="shared" ref="G19" si="0">SUM(G12:H18)</f>
        <v>1.0000000141982757</v>
      </c>
      <c r="H19" s="166"/>
      <c r="I19" s="167">
        <f>SUM(I12:J18)</f>
        <v>1.000000016763807</v>
      </c>
      <c r="J19" s="166"/>
      <c r="K19" s="167">
        <f>SUM(K12:L18)</f>
        <v>1.0000000106757163</v>
      </c>
      <c r="L19" s="166"/>
      <c r="M19" s="18"/>
      <c r="N19" s="165">
        <v>1</v>
      </c>
      <c r="O19" s="166"/>
      <c r="P19" s="167">
        <v>1</v>
      </c>
      <c r="Q19" s="166"/>
      <c r="R19" s="165">
        <f>SUM(R12:S18)</f>
        <v>0.99998000000000009</v>
      </c>
      <c r="S19" s="166"/>
      <c r="T19" s="18"/>
      <c r="U19" s="165">
        <f t="shared" ref="U19" si="1">SUM(U12:V18)</f>
        <v>1.0000000038759458</v>
      </c>
      <c r="V19" s="166"/>
      <c r="W19" s="165">
        <f t="shared" ref="W19" si="2">SUM(W12:X18)</f>
        <v>1.000000004951076</v>
      </c>
      <c r="X19" s="166"/>
      <c r="Y19" s="165">
        <f>SUM(Y12:Z18)</f>
        <v>1.0000000002602232</v>
      </c>
      <c r="Z19" s="166"/>
      <c r="AA19" s="16"/>
      <c r="AB19" s="219">
        <v>1</v>
      </c>
      <c r="AC19" s="220"/>
      <c r="AD19" s="219">
        <v>1</v>
      </c>
      <c r="AE19" s="220"/>
      <c r="AF19" s="221">
        <v>1</v>
      </c>
      <c r="AG19" s="222"/>
      <c r="AH19" s="4"/>
      <c r="AI19" s="106"/>
      <c r="AJ19" s="106"/>
    </row>
    <row r="20" spans="3:36" x14ac:dyDescent="0.25">
      <c r="C20" s="21"/>
      <c r="D20" s="112" t="s">
        <v>132</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4"/>
      <c r="AI20" s="106"/>
      <c r="AJ20" s="106"/>
    </row>
    <row r="21" spans="3:36" ht="15.75" thickBot="1" x14ac:dyDescent="0.3">
      <c r="C21" s="21"/>
      <c r="D21" s="114"/>
      <c r="E21" s="114"/>
      <c r="F21" s="114"/>
      <c r="G21" s="168" t="s">
        <v>4</v>
      </c>
      <c r="H21" s="169"/>
      <c r="I21" s="168" t="s">
        <v>3</v>
      </c>
      <c r="J21" s="169"/>
      <c r="K21" s="168" t="s">
        <v>14</v>
      </c>
      <c r="L21" s="169"/>
      <c r="M21" s="13"/>
      <c r="N21" s="168" t="s">
        <v>4</v>
      </c>
      <c r="O21" s="169"/>
      <c r="P21" s="168" t="s">
        <v>3</v>
      </c>
      <c r="Q21" s="169"/>
      <c r="R21" s="168" t="s">
        <v>14</v>
      </c>
      <c r="S21" s="169"/>
      <c r="T21" s="13"/>
      <c r="U21" s="168" t="s">
        <v>4</v>
      </c>
      <c r="V21" s="169"/>
      <c r="W21" s="168" t="s">
        <v>3</v>
      </c>
      <c r="X21" s="169"/>
      <c r="Y21" s="168" t="s">
        <v>14</v>
      </c>
      <c r="Z21" s="169"/>
      <c r="AA21" s="13"/>
      <c r="AB21" s="168" t="s">
        <v>4</v>
      </c>
      <c r="AC21" s="169"/>
      <c r="AD21" s="168" t="s">
        <v>3</v>
      </c>
      <c r="AE21" s="169"/>
      <c r="AF21" s="168" t="s">
        <v>14</v>
      </c>
      <c r="AG21" s="169"/>
      <c r="AH21" s="4"/>
      <c r="AI21" s="106"/>
      <c r="AJ21" s="106"/>
    </row>
    <row r="22" spans="3:36" ht="73.5" customHeight="1" thickBot="1" x14ac:dyDescent="0.3">
      <c r="C22" s="21"/>
      <c r="D22" s="59" t="s">
        <v>15</v>
      </c>
      <c r="E22" s="8" t="s">
        <v>15</v>
      </c>
      <c r="F22" s="11"/>
      <c r="G22" s="173">
        <v>0.91</v>
      </c>
      <c r="H22" s="174"/>
      <c r="I22" s="173">
        <v>0.77</v>
      </c>
      <c r="J22" s="174"/>
      <c r="K22" s="173">
        <v>0.86</v>
      </c>
      <c r="L22" s="174"/>
      <c r="M22" s="41"/>
      <c r="N22" s="173">
        <v>0.97</v>
      </c>
      <c r="O22" s="174"/>
      <c r="P22" s="173">
        <v>0.83</v>
      </c>
      <c r="Q22" s="174"/>
      <c r="R22" s="173">
        <v>0.89</v>
      </c>
      <c r="S22" s="174"/>
      <c r="T22" s="42"/>
      <c r="U22" s="173">
        <v>0.89</v>
      </c>
      <c r="V22" s="174"/>
      <c r="W22" s="173">
        <v>0.79</v>
      </c>
      <c r="X22" s="174"/>
      <c r="Y22" s="173">
        <v>0.82</v>
      </c>
      <c r="Z22" s="174"/>
      <c r="AA22" s="11"/>
      <c r="AB22" s="223">
        <v>0.93</v>
      </c>
      <c r="AC22" s="224"/>
      <c r="AD22" s="223">
        <v>0.81</v>
      </c>
      <c r="AE22" s="224"/>
      <c r="AF22" s="225">
        <v>0.88</v>
      </c>
      <c r="AG22" s="226"/>
      <c r="AH22" s="4"/>
      <c r="AI22" s="106"/>
      <c r="AJ22" s="106"/>
    </row>
    <row r="23" spans="3:36" x14ac:dyDescent="0.25">
      <c r="C23" s="21"/>
      <c r="D23" s="112" t="s">
        <v>132</v>
      </c>
      <c r="E23" s="119"/>
      <c r="F23" s="118"/>
      <c r="G23" s="113"/>
      <c r="H23" s="113"/>
      <c r="I23" s="113"/>
      <c r="J23" s="113"/>
      <c r="K23" s="113"/>
      <c r="L23" s="113"/>
      <c r="M23" s="113"/>
      <c r="N23" s="113"/>
      <c r="O23" s="113"/>
      <c r="P23" s="113"/>
      <c r="Q23" s="113"/>
      <c r="R23" s="113"/>
      <c r="S23" s="113"/>
      <c r="T23" s="113"/>
      <c r="U23" s="113"/>
      <c r="V23" s="113"/>
      <c r="W23" s="113"/>
      <c r="X23" s="113"/>
      <c r="Y23" s="113"/>
      <c r="Z23" s="113"/>
      <c r="AA23" s="114"/>
      <c r="AB23" s="113"/>
      <c r="AC23" s="113"/>
      <c r="AD23" s="113"/>
      <c r="AE23" s="113"/>
      <c r="AF23" s="113"/>
      <c r="AG23" s="113"/>
      <c r="AH23" s="4"/>
      <c r="AI23" s="106"/>
      <c r="AJ23" s="106"/>
    </row>
    <row r="24" spans="3:36" ht="15.75" thickBot="1" x14ac:dyDescent="0.3">
      <c r="C24" s="21"/>
      <c r="D24" s="120"/>
      <c r="E24" s="119"/>
      <c r="F24" s="118"/>
      <c r="G24" s="113"/>
      <c r="H24" s="113"/>
      <c r="I24" s="113"/>
      <c r="J24" s="113"/>
      <c r="K24" s="113"/>
      <c r="L24" s="113"/>
      <c r="M24" s="113"/>
      <c r="N24" s="113"/>
      <c r="O24" s="113"/>
      <c r="P24" s="113"/>
      <c r="Q24" s="113"/>
      <c r="R24" s="113"/>
      <c r="S24" s="113"/>
      <c r="T24" s="113"/>
      <c r="U24" s="113"/>
      <c r="V24" s="113"/>
      <c r="W24" s="113"/>
      <c r="X24" s="113"/>
      <c r="Y24" s="113"/>
      <c r="Z24" s="113"/>
      <c r="AA24" s="114"/>
      <c r="AB24" s="113"/>
      <c r="AC24" s="113"/>
      <c r="AD24" s="113"/>
      <c r="AE24" s="113"/>
      <c r="AF24" s="113"/>
      <c r="AG24" s="113"/>
      <c r="AH24" s="4"/>
      <c r="AI24" s="106"/>
      <c r="AJ24" s="106"/>
    </row>
    <row r="25" spans="3:36" ht="30.75" customHeight="1" x14ac:dyDescent="0.25">
      <c r="C25" s="21"/>
      <c r="D25" s="217" t="s">
        <v>20</v>
      </c>
      <c r="E25" s="213" t="s">
        <v>20</v>
      </c>
      <c r="F25" s="14" t="s">
        <v>16</v>
      </c>
      <c r="G25" s="175">
        <v>0.82160084556650204</v>
      </c>
      <c r="H25" s="175"/>
      <c r="I25" s="175"/>
      <c r="J25" s="175"/>
      <c r="K25" s="175"/>
      <c r="L25" s="175"/>
      <c r="M25" s="40"/>
      <c r="N25" s="175">
        <v>0.84377999999999997</v>
      </c>
      <c r="O25" s="175"/>
      <c r="P25" s="175"/>
      <c r="Q25" s="175"/>
      <c r="R25" s="175"/>
      <c r="S25" s="175"/>
      <c r="T25" s="40"/>
      <c r="U25" s="175">
        <v>0.79869196169516599</v>
      </c>
      <c r="V25" s="175"/>
      <c r="W25" s="175"/>
      <c r="X25" s="175"/>
      <c r="Y25" s="175"/>
      <c r="Z25" s="175"/>
      <c r="AA25" s="7"/>
      <c r="AB25" s="212">
        <v>0.81</v>
      </c>
      <c r="AC25" s="212"/>
      <c r="AD25" s="212"/>
      <c r="AE25" s="212"/>
      <c r="AF25" s="212"/>
      <c r="AG25" s="208"/>
      <c r="AH25" s="4"/>
      <c r="AI25" s="106"/>
      <c r="AJ25" s="106"/>
    </row>
    <row r="26" spans="3:36" ht="30.75" customHeight="1" thickBot="1" x14ac:dyDescent="0.3">
      <c r="C26" s="21"/>
      <c r="D26" s="218"/>
      <c r="E26" s="214"/>
      <c r="F26" s="15" t="s">
        <v>17</v>
      </c>
      <c r="G26" s="170">
        <f>1-G25</f>
        <v>0.17839915443349796</v>
      </c>
      <c r="H26" s="171"/>
      <c r="I26" s="171"/>
      <c r="J26" s="171"/>
      <c r="K26" s="171"/>
      <c r="L26" s="171"/>
      <c r="M26" s="18"/>
      <c r="N26" s="167">
        <f>1-N25</f>
        <v>0.15622000000000003</v>
      </c>
      <c r="O26" s="167"/>
      <c r="P26" s="167"/>
      <c r="Q26" s="167"/>
      <c r="R26" s="167"/>
      <c r="S26" s="167"/>
      <c r="T26" s="18"/>
      <c r="U26" s="167">
        <f>1-U25</f>
        <v>0.20130803830483401</v>
      </c>
      <c r="V26" s="167"/>
      <c r="W26" s="167"/>
      <c r="X26" s="167"/>
      <c r="Y26" s="167"/>
      <c r="Z26" s="167"/>
      <c r="AA26" s="16"/>
      <c r="AB26" s="215">
        <v>0.19</v>
      </c>
      <c r="AC26" s="215"/>
      <c r="AD26" s="215"/>
      <c r="AE26" s="215"/>
      <c r="AF26" s="215"/>
      <c r="AG26" s="216"/>
      <c r="AH26" s="4"/>
      <c r="AI26" s="106"/>
      <c r="AJ26" s="106"/>
    </row>
    <row r="27" spans="3:36" x14ac:dyDescent="0.25">
      <c r="C27" s="21"/>
      <c r="D27" s="112" t="s">
        <v>132</v>
      </c>
      <c r="E27" s="106"/>
      <c r="F27" s="106"/>
      <c r="G27" s="172"/>
      <c r="H27" s="172"/>
      <c r="I27" s="172"/>
      <c r="J27" s="172"/>
      <c r="K27" s="172"/>
      <c r="L27" s="172"/>
      <c r="M27" s="113"/>
      <c r="N27" s="172"/>
      <c r="O27" s="172"/>
      <c r="P27" s="172"/>
      <c r="Q27" s="172"/>
      <c r="R27" s="172"/>
      <c r="S27" s="172"/>
      <c r="T27" s="113"/>
      <c r="U27" s="172"/>
      <c r="V27" s="172"/>
      <c r="W27" s="172"/>
      <c r="X27" s="172"/>
      <c r="Y27" s="172"/>
      <c r="Z27" s="172"/>
      <c r="AA27" s="106"/>
      <c r="AB27" s="106"/>
      <c r="AC27" s="106"/>
      <c r="AD27" s="106"/>
      <c r="AE27" s="106"/>
      <c r="AF27" s="106"/>
      <c r="AG27" s="106"/>
      <c r="AH27" s="4"/>
      <c r="AI27" s="106"/>
      <c r="AJ27" s="106"/>
    </row>
    <row r="28" spans="3:36" ht="9.75" customHeight="1" thickBot="1" x14ac:dyDescent="0.3">
      <c r="C28" s="12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22"/>
    </row>
  </sheetData>
  <mergeCells count="171">
    <mergeCell ref="U27:Z27"/>
    <mergeCell ref="AB25:AG25"/>
    <mergeCell ref="E25:E26"/>
    <mergeCell ref="AB26:AG26"/>
    <mergeCell ref="D25:D26"/>
    <mergeCell ref="W18:X18"/>
    <mergeCell ref="W19:X19"/>
    <mergeCell ref="Y18:Z18"/>
    <mergeCell ref="Y19:Z19"/>
    <mergeCell ref="AB18:AC18"/>
    <mergeCell ref="AB19:AC19"/>
    <mergeCell ref="U25:Z25"/>
    <mergeCell ref="U26:Z26"/>
    <mergeCell ref="AF18:AG18"/>
    <mergeCell ref="AF19:AG19"/>
    <mergeCell ref="AD18:AE18"/>
    <mergeCell ref="AD19:AE19"/>
    <mergeCell ref="U22:V22"/>
    <mergeCell ref="W22:X22"/>
    <mergeCell ref="Y22:Z22"/>
    <mergeCell ref="AB22:AC22"/>
    <mergeCell ref="AD22:AE22"/>
    <mergeCell ref="AF22:AG22"/>
    <mergeCell ref="N18:O18"/>
    <mergeCell ref="Y11:Z11"/>
    <mergeCell ref="Y15:Z15"/>
    <mergeCell ref="Y16:Z16"/>
    <mergeCell ref="AD11:AE11"/>
    <mergeCell ref="AF11:AG11"/>
    <mergeCell ref="AF12:AG12"/>
    <mergeCell ref="AF13:AG13"/>
    <mergeCell ref="AF14:AG14"/>
    <mergeCell ref="AD12:AE12"/>
    <mergeCell ref="AD13:AE13"/>
    <mergeCell ref="AD14:AE14"/>
    <mergeCell ref="AF15:AG15"/>
    <mergeCell ref="AF16:AG16"/>
    <mergeCell ref="Y13:Z13"/>
    <mergeCell ref="Y14:Z14"/>
    <mergeCell ref="AB13:AC13"/>
    <mergeCell ref="AB14:AC14"/>
    <mergeCell ref="AB15:AC15"/>
    <mergeCell ref="AB16:AC16"/>
    <mergeCell ref="W16:X16"/>
    <mergeCell ref="U21:V21"/>
    <mergeCell ref="W21:X21"/>
    <mergeCell ref="Y21:Z21"/>
    <mergeCell ref="AB21:AC21"/>
    <mergeCell ref="AD21:AE21"/>
    <mergeCell ref="AF21:AG21"/>
    <mergeCell ref="U12:V12"/>
    <mergeCell ref="U13:V13"/>
    <mergeCell ref="U14:V14"/>
    <mergeCell ref="U15:V15"/>
    <mergeCell ref="U16:V16"/>
    <mergeCell ref="AD17:AE17"/>
    <mergeCell ref="AD15:AE15"/>
    <mergeCell ref="AD16:AE16"/>
    <mergeCell ref="AB12:AC12"/>
    <mergeCell ref="Y17:Z17"/>
    <mergeCell ref="AB17:AC17"/>
    <mergeCell ref="U17:V17"/>
    <mergeCell ref="U18:V18"/>
    <mergeCell ref="U19:V19"/>
    <mergeCell ref="AB4:AG4"/>
    <mergeCell ref="AB6:AG6"/>
    <mergeCell ref="D6:D19"/>
    <mergeCell ref="U4:Z4"/>
    <mergeCell ref="U6:Z6"/>
    <mergeCell ref="U8:W8"/>
    <mergeCell ref="X8:Z8"/>
    <mergeCell ref="E12:E19"/>
    <mergeCell ref="AB8:AD8"/>
    <mergeCell ref="AB9:AD9"/>
    <mergeCell ref="AE8:AG8"/>
    <mergeCell ref="AE9:AG9"/>
    <mergeCell ref="AB11:AC11"/>
    <mergeCell ref="W12:X12"/>
    <mergeCell ref="Y12:Z12"/>
    <mergeCell ref="X9:Z9"/>
    <mergeCell ref="U9:W9"/>
    <mergeCell ref="U11:V11"/>
    <mergeCell ref="W11:X11"/>
    <mergeCell ref="AF17:AG17"/>
    <mergeCell ref="W17:X17"/>
    <mergeCell ref="W13:X13"/>
    <mergeCell ref="W14:X14"/>
    <mergeCell ref="W15:X15"/>
    <mergeCell ref="N4:S4"/>
    <mergeCell ref="N6:S6"/>
    <mergeCell ref="N8:P8"/>
    <mergeCell ref="Q8:S8"/>
    <mergeCell ref="N9:P9"/>
    <mergeCell ref="Q9:S9"/>
    <mergeCell ref="N11:O11"/>
    <mergeCell ref="P11:Q11"/>
    <mergeCell ref="R11:S11"/>
    <mergeCell ref="N12:O12"/>
    <mergeCell ref="P12:Q12"/>
    <mergeCell ref="R12:S12"/>
    <mergeCell ref="N13:O13"/>
    <mergeCell ref="P13:Q13"/>
    <mergeCell ref="R13:S13"/>
    <mergeCell ref="N14:O14"/>
    <mergeCell ref="P14:Q14"/>
    <mergeCell ref="R14:S14"/>
    <mergeCell ref="N15:O15"/>
    <mergeCell ref="P15:Q15"/>
    <mergeCell ref="R15:S15"/>
    <mergeCell ref="N16:O16"/>
    <mergeCell ref="P16:Q16"/>
    <mergeCell ref="R16:S16"/>
    <mergeCell ref="N17:O17"/>
    <mergeCell ref="P17:Q17"/>
    <mergeCell ref="R17:S17"/>
    <mergeCell ref="N19:O19"/>
    <mergeCell ref="P19:Q19"/>
    <mergeCell ref="R19:S19"/>
    <mergeCell ref="N21:O21"/>
    <mergeCell ref="P21:Q21"/>
    <mergeCell ref="R21:S21"/>
    <mergeCell ref="N22:O22"/>
    <mergeCell ref="P22:Q22"/>
    <mergeCell ref="R22:S22"/>
    <mergeCell ref="N25:S25"/>
    <mergeCell ref="N26:S26"/>
    <mergeCell ref="N27:S27"/>
    <mergeCell ref="G4:L4"/>
    <mergeCell ref="G6:L6"/>
    <mergeCell ref="G8:I8"/>
    <mergeCell ref="J8:L8"/>
    <mergeCell ref="G9:I9"/>
    <mergeCell ref="J9:L9"/>
    <mergeCell ref="G11:H11"/>
    <mergeCell ref="I11:J11"/>
    <mergeCell ref="K11:L11"/>
    <mergeCell ref="G12:H12"/>
    <mergeCell ref="I12:J12"/>
    <mergeCell ref="K12:L12"/>
    <mergeCell ref="G13:H13"/>
    <mergeCell ref="I13:J13"/>
    <mergeCell ref="K13:L13"/>
    <mergeCell ref="G14:H14"/>
    <mergeCell ref="I14:J14"/>
    <mergeCell ref="K14:L14"/>
    <mergeCell ref="G15:H15"/>
    <mergeCell ref="P18:Q18"/>
    <mergeCell ref="R18:S18"/>
    <mergeCell ref="I15:J15"/>
    <mergeCell ref="K15:L15"/>
    <mergeCell ref="G16:H16"/>
    <mergeCell ref="I16:J16"/>
    <mergeCell ref="K16:L16"/>
    <mergeCell ref="G17:H17"/>
    <mergeCell ref="I17:J17"/>
    <mergeCell ref="K17:L17"/>
    <mergeCell ref="G18:H18"/>
    <mergeCell ref="I18:J18"/>
    <mergeCell ref="K18:L18"/>
    <mergeCell ref="G19:H19"/>
    <mergeCell ref="I19:J19"/>
    <mergeCell ref="K19:L19"/>
    <mergeCell ref="G21:H21"/>
    <mergeCell ref="I21:J21"/>
    <mergeCell ref="K21:L21"/>
    <mergeCell ref="G26:L26"/>
    <mergeCell ref="G27:L27"/>
    <mergeCell ref="G22:H22"/>
    <mergeCell ref="I22:J22"/>
    <mergeCell ref="K22:L22"/>
    <mergeCell ref="G25:L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F21C-5118-4ED7-9BF9-95717B4E8B8D}">
  <dimension ref="C2:P26"/>
  <sheetViews>
    <sheetView showGridLines="0" zoomScale="81" zoomScaleNormal="81" workbookViewId="0">
      <selection activeCell="K29" sqref="K29"/>
    </sheetView>
  </sheetViews>
  <sheetFormatPr defaultRowHeight="15" x14ac:dyDescent="0.25"/>
  <cols>
    <col min="1" max="1" width="4.5703125" customWidth="1"/>
    <col min="2" max="2" width="2.28515625" customWidth="1"/>
    <col min="3" max="3" width="3.42578125" customWidth="1"/>
    <col min="5" max="5" width="14.28515625" customWidth="1"/>
    <col min="7" max="7" width="13.7109375" bestFit="1" customWidth="1"/>
    <col min="8" max="8" width="0.7109375" customWidth="1"/>
    <col min="9" max="9" width="12.7109375" customWidth="1"/>
    <col min="10" max="10" width="0.7109375" customWidth="1"/>
    <col min="11" max="11" width="13.28515625" bestFit="1" customWidth="1"/>
    <col min="12" max="12" width="0.7109375" customWidth="1"/>
    <col min="13" max="13" width="12.7109375" bestFit="1" customWidth="1"/>
    <col min="14" max="14" width="3.5703125" customWidth="1"/>
  </cols>
  <sheetData>
    <row r="2" spans="3:16" ht="15.75" thickBot="1" x14ac:dyDescent="0.3"/>
    <row r="3" spans="3:16" ht="9.75" customHeight="1" x14ac:dyDescent="0.25">
      <c r="C3" s="20"/>
      <c r="D3" s="2"/>
      <c r="E3" s="2"/>
      <c r="F3" s="2"/>
      <c r="G3" s="2"/>
      <c r="H3" s="2"/>
      <c r="I3" s="2"/>
      <c r="J3" s="2"/>
      <c r="K3" s="2"/>
      <c r="L3" s="2"/>
      <c r="M3" s="2"/>
      <c r="N3" s="3"/>
    </row>
    <row r="4" spans="3:16" x14ac:dyDescent="0.25">
      <c r="C4" s="21"/>
      <c r="D4" s="114"/>
      <c r="E4" s="114"/>
      <c r="F4" s="114"/>
      <c r="G4" s="115" t="s">
        <v>54</v>
      </c>
      <c r="H4" s="114"/>
      <c r="I4" s="115" t="s">
        <v>56</v>
      </c>
      <c r="J4" s="114"/>
      <c r="K4" s="115" t="s">
        <v>55</v>
      </c>
      <c r="L4" s="114"/>
      <c r="M4" s="117" t="s">
        <v>0</v>
      </c>
      <c r="N4" s="4"/>
    </row>
    <row r="5" spans="3:16" ht="6.75" customHeight="1" thickBot="1" x14ac:dyDescent="0.3">
      <c r="C5" s="21"/>
      <c r="D5" s="114"/>
      <c r="E5" s="114"/>
      <c r="F5" s="114"/>
      <c r="G5" s="113"/>
      <c r="H5" s="114"/>
      <c r="I5" s="113"/>
      <c r="J5" s="114"/>
      <c r="K5" s="113"/>
      <c r="L5" s="114"/>
      <c r="M5" s="113"/>
      <c r="N5" s="4"/>
    </row>
    <row r="6" spans="3:16" ht="15.75" thickBot="1" x14ac:dyDescent="0.3">
      <c r="C6" s="21"/>
      <c r="D6" s="190" t="s">
        <v>27</v>
      </c>
      <c r="E6" s="10" t="s">
        <v>27</v>
      </c>
      <c r="F6" s="11"/>
      <c r="G6" s="39">
        <v>0.14787429608404601</v>
      </c>
      <c r="H6" s="46"/>
      <c r="I6" s="39">
        <v>0.15993099999999999</v>
      </c>
      <c r="J6" s="46"/>
      <c r="K6" s="39">
        <v>0.16223778072241199</v>
      </c>
      <c r="L6" s="11"/>
      <c r="M6" s="32">
        <v>0.16</v>
      </c>
      <c r="N6" s="4"/>
      <c r="O6" s="106"/>
    </row>
    <row r="7" spans="3:16" ht="8.25" customHeight="1" thickBot="1" x14ac:dyDescent="0.3">
      <c r="C7" s="21"/>
      <c r="D7" s="191"/>
      <c r="E7" s="114"/>
      <c r="F7" s="114"/>
      <c r="G7" s="114"/>
      <c r="H7" s="114"/>
      <c r="I7" s="114"/>
      <c r="J7" s="114"/>
      <c r="K7" s="114"/>
      <c r="L7" s="114"/>
      <c r="M7" s="33"/>
      <c r="N7" s="4"/>
      <c r="O7" s="106"/>
    </row>
    <row r="8" spans="3:16" x14ac:dyDescent="0.25">
      <c r="C8" s="21"/>
      <c r="D8" s="191"/>
      <c r="E8" s="193" t="s">
        <v>77</v>
      </c>
      <c r="F8" s="14" t="s">
        <v>6</v>
      </c>
      <c r="G8" s="56">
        <v>7.5555555555555556E-2</v>
      </c>
      <c r="H8" s="7"/>
      <c r="I8" s="56">
        <v>8.3429895712630361E-2</v>
      </c>
      <c r="J8" s="7"/>
      <c r="K8" s="56">
        <v>0.14693264693264693</v>
      </c>
      <c r="L8" s="7"/>
      <c r="M8" s="28">
        <v>0.13</v>
      </c>
      <c r="N8" s="4"/>
      <c r="O8" s="106"/>
      <c r="P8" s="52"/>
    </row>
    <row r="9" spans="3:16" x14ac:dyDescent="0.25">
      <c r="C9" s="21"/>
      <c r="D9" s="191"/>
      <c r="E9" s="194"/>
      <c r="F9" s="118" t="s">
        <v>7</v>
      </c>
      <c r="G9" s="57">
        <v>0.29333333333333333</v>
      </c>
      <c r="H9" s="114"/>
      <c r="I9" s="57">
        <v>0.35399768250289687</v>
      </c>
      <c r="J9" s="114"/>
      <c r="K9" s="57">
        <v>0.28013728013728012</v>
      </c>
      <c r="L9" s="114"/>
      <c r="M9" s="29">
        <v>0.3</v>
      </c>
      <c r="N9" s="4"/>
      <c r="O9" s="106"/>
    </row>
    <row r="10" spans="3:16" x14ac:dyDescent="0.25">
      <c r="C10" s="21"/>
      <c r="D10" s="191"/>
      <c r="E10" s="194"/>
      <c r="F10" s="118" t="s">
        <v>8</v>
      </c>
      <c r="G10" s="57">
        <v>0.24</v>
      </c>
      <c r="H10" s="114"/>
      <c r="I10" s="57">
        <v>0.24275782155272305</v>
      </c>
      <c r="J10" s="114"/>
      <c r="K10" s="57">
        <v>0.23015873015873015</v>
      </c>
      <c r="L10" s="114"/>
      <c r="M10" s="29">
        <v>0.23</v>
      </c>
      <c r="N10" s="4"/>
      <c r="O10" s="106"/>
    </row>
    <row r="11" spans="3:16" x14ac:dyDescent="0.25">
      <c r="C11" s="21"/>
      <c r="D11" s="191"/>
      <c r="E11" s="194"/>
      <c r="F11" s="118" t="s">
        <v>9</v>
      </c>
      <c r="G11" s="57">
        <v>0.19555555555555557</v>
      </c>
      <c r="H11" s="114"/>
      <c r="I11" s="57">
        <v>0.19351100811123986</v>
      </c>
      <c r="J11" s="114"/>
      <c r="K11" s="57">
        <v>0.19176319176319176</v>
      </c>
      <c r="L11" s="114"/>
      <c r="M11" s="29">
        <v>0.19</v>
      </c>
      <c r="N11" s="4"/>
      <c r="O11" s="106"/>
    </row>
    <row r="12" spans="3:16" x14ac:dyDescent="0.25">
      <c r="C12" s="21"/>
      <c r="D12" s="191"/>
      <c r="E12" s="194"/>
      <c r="F12" s="118" t="s">
        <v>10</v>
      </c>
      <c r="G12" s="57">
        <v>0.12</v>
      </c>
      <c r="H12" s="114"/>
      <c r="I12" s="57">
        <v>7.3001158748551565E-2</v>
      </c>
      <c r="J12" s="114"/>
      <c r="K12" s="57">
        <v>8.3655083655083659E-2</v>
      </c>
      <c r="L12" s="114"/>
      <c r="M12" s="29">
        <v>0.08</v>
      </c>
      <c r="N12" s="4"/>
      <c r="O12" s="106"/>
    </row>
    <row r="13" spans="3:16" ht="15.75" thickBot="1" x14ac:dyDescent="0.3">
      <c r="C13" s="21"/>
      <c r="D13" s="192"/>
      <c r="E13" s="195"/>
      <c r="F13" s="15" t="s">
        <v>58</v>
      </c>
      <c r="G13" s="58">
        <v>7.5555555555555556E-2</v>
      </c>
      <c r="H13" s="16"/>
      <c r="I13" s="58">
        <v>5.3302433371958287E-2</v>
      </c>
      <c r="J13" s="16"/>
      <c r="K13" s="58">
        <v>6.7353067353067356E-2</v>
      </c>
      <c r="L13" s="16"/>
      <c r="M13" s="30">
        <v>0.06</v>
      </c>
      <c r="N13" s="4"/>
      <c r="O13" s="106"/>
    </row>
    <row r="14" spans="3:16" ht="12" customHeight="1" x14ac:dyDescent="0.25">
      <c r="C14" s="21"/>
      <c r="D14" s="112" t="s">
        <v>132</v>
      </c>
      <c r="E14" s="114"/>
      <c r="F14" s="114"/>
      <c r="G14" s="114"/>
      <c r="H14" s="114"/>
      <c r="I14" s="114"/>
      <c r="J14" s="114"/>
      <c r="K14" s="114"/>
      <c r="L14" s="114"/>
      <c r="M14" s="51"/>
      <c r="N14" s="4"/>
      <c r="O14" s="106"/>
    </row>
    <row r="15" spans="3:16" ht="8.25" customHeight="1" thickBot="1" x14ac:dyDescent="0.3">
      <c r="C15" s="21"/>
      <c r="D15" s="114"/>
      <c r="E15" s="114"/>
      <c r="F15" s="114"/>
      <c r="G15" s="114"/>
      <c r="H15" s="114"/>
      <c r="I15" s="114"/>
      <c r="J15" s="114"/>
      <c r="K15" s="114"/>
      <c r="L15" s="114"/>
      <c r="M15" s="51"/>
      <c r="N15" s="4"/>
      <c r="O15" s="106"/>
    </row>
    <row r="16" spans="3:16" ht="15.75" customHeight="1" thickBot="1" x14ac:dyDescent="0.3">
      <c r="C16" s="21"/>
      <c r="D16" s="190" t="s">
        <v>28</v>
      </c>
      <c r="E16" s="10" t="s">
        <v>28</v>
      </c>
      <c r="F16" s="11"/>
      <c r="G16" s="39">
        <v>0.12761329794302601</v>
      </c>
      <c r="H16" s="46"/>
      <c r="I16" s="39">
        <v>0.10542799999999999</v>
      </c>
      <c r="J16" s="46"/>
      <c r="K16" s="39">
        <v>0.186457227009374</v>
      </c>
      <c r="L16" s="11"/>
      <c r="M16" s="32">
        <v>0.13</v>
      </c>
      <c r="N16" s="4"/>
      <c r="O16" s="106"/>
    </row>
    <row r="17" spans="3:15" ht="7.5" customHeight="1" thickBot="1" x14ac:dyDescent="0.3">
      <c r="C17" s="21"/>
      <c r="D17" s="191"/>
      <c r="E17" s="114"/>
      <c r="F17" s="114"/>
      <c r="G17" s="114"/>
      <c r="H17" s="114"/>
      <c r="I17" s="114"/>
      <c r="J17" s="114"/>
      <c r="K17" s="114"/>
      <c r="L17" s="114"/>
      <c r="M17" s="33"/>
      <c r="N17" s="4"/>
      <c r="O17" s="106"/>
    </row>
    <row r="18" spans="3:15" x14ac:dyDescent="0.25">
      <c r="C18" s="21"/>
      <c r="D18" s="191"/>
      <c r="E18" s="193" t="s">
        <v>78</v>
      </c>
      <c r="F18" s="14" t="s">
        <v>60</v>
      </c>
      <c r="G18" s="56">
        <v>0.225433526011561</v>
      </c>
      <c r="H18" s="7"/>
      <c r="I18" s="56">
        <v>0.22322232223222321</v>
      </c>
      <c r="J18" s="7"/>
      <c r="K18" s="56">
        <v>0.23504695996045477</v>
      </c>
      <c r="L18" s="7"/>
      <c r="M18" s="28">
        <f>18.0487804878049% + 0.05</f>
        <v>0.23048780487804904</v>
      </c>
      <c r="N18" s="4"/>
      <c r="O18" s="106"/>
    </row>
    <row r="19" spans="3:15" x14ac:dyDescent="0.25">
      <c r="C19" s="21"/>
      <c r="D19" s="191"/>
      <c r="E19" s="194"/>
      <c r="F19" s="118" t="s">
        <v>8</v>
      </c>
      <c r="G19" s="57">
        <v>0.2138728323699422</v>
      </c>
      <c r="H19" s="114"/>
      <c r="I19" s="57">
        <v>0.17371737173717372</v>
      </c>
      <c r="J19" s="114"/>
      <c r="K19" s="57">
        <v>0.19303015323776571</v>
      </c>
      <c r="L19" s="114"/>
      <c r="M19" s="29">
        <v>0.18968105065666041</v>
      </c>
      <c r="N19" s="4"/>
      <c r="O19" s="106"/>
    </row>
    <row r="20" spans="3:15" x14ac:dyDescent="0.25">
      <c r="C20" s="21"/>
      <c r="D20" s="191"/>
      <c r="E20" s="194"/>
      <c r="F20" s="118" t="s">
        <v>9</v>
      </c>
      <c r="G20" s="57">
        <v>0.1791907514450867</v>
      </c>
      <c r="H20" s="114"/>
      <c r="I20" s="57">
        <v>0.22052205220522053</v>
      </c>
      <c r="J20" s="114"/>
      <c r="K20" s="57">
        <v>0.21131982204646566</v>
      </c>
      <c r="L20" s="114"/>
      <c r="M20" s="29">
        <v>0.21219512195121951</v>
      </c>
      <c r="N20" s="4"/>
      <c r="O20" s="106"/>
    </row>
    <row r="21" spans="3:15" x14ac:dyDescent="0.25">
      <c r="C21" s="21"/>
      <c r="D21" s="191"/>
      <c r="E21" s="194"/>
      <c r="F21" s="118" t="s">
        <v>10</v>
      </c>
      <c r="G21" s="57">
        <v>0.10404624277456648</v>
      </c>
      <c r="H21" s="114"/>
      <c r="I21" s="57">
        <v>0.10171017101710171</v>
      </c>
      <c r="J21" s="114"/>
      <c r="K21" s="57">
        <v>0.11047948591201186</v>
      </c>
      <c r="L21" s="114"/>
      <c r="M21" s="29">
        <v>0.10844277673545966</v>
      </c>
      <c r="N21" s="4"/>
      <c r="O21" s="106"/>
    </row>
    <row r="22" spans="3:15" x14ac:dyDescent="0.25">
      <c r="C22" s="21"/>
      <c r="D22" s="191"/>
      <c r="E22" s="194"/>
      <c r="F22" s="118" t="s">
        <v>59</v>
      </c>
      <c r="G22" s="57">
        <v>0.12716763005780346</v>
      </c>
      <c r="H22" s="114"/>
      <c r="I22" s="57">
        <v>0.13501350135013501</v>
      </c>
      <c r="J22" s="114"/>
      <c r="K22" s="57">
        <v>0.12975778546712802</v>
      </c>
      <c r="L22" s="114"/>
      <c r="M22" s="29">
        <f xml:space="preserve"> 13.0769230769231%</f>
        <v>0.130769230769231</v>
      </c>
      <c r="N22" s="4"/>
      <c r="O22" s="106"/>
    </row>
    <row r="23" spans="3:15" ht="15.75" thickBot="1" x14ac:dyDescent="0.3">
      <c r="C23" s="21"/>
      <c r="D23" s="192"/>
      <c r="E23" s="195"/>
      <c r="F23" s="15" t="s">
        <v>12</v>
      </c>
      <c r="G23" s="58">
        <v>0.15028901734104047</v>
      </c>
      <c r="H23" s="16"/>
      <c r="I23" s="58">
        <v>0.14581458145814583</v>
      </c>
      <c r="J23" s="16"/>
      <c r="K23" s="58">
        <v>0.12036579337617399</v>
      </c>
      <c r="L23" s="16"/>
      <c r="M23" s="30">
        <f xml:space="preserve"> 13%</f>
        <v>0.13</v>
      </c>
      <c r="N23" s="4"/>
      <c r="O23" s="106"/>
    </row>
    <row r="24" spans="3:15" x14ac:dyDescent="0.25">
      <c r="C24" s="21"/>
      <c r="D24" s="112" t="s">
        <v>132</v>
      </c>
      <c r="E24" s="106"/>
      <c r="F24" s="106"/>
      <c r="G24" s="123"/>
      <c r="H24" s="106"/>
      <c r="I24" s="106"/>
      <c r="J24" s="106"/>
      <c r="K24" s="106"/>
      <c r="L24" s="106"/>
      <c r="N24" s="4"/>
      <c r="O24" s="106"/>
    </row>
    <row r="25" spans="3:15" ht="6" customHeight="1" thickBot="1" x14ac:dyDescent="0.3">
      <c r="C25" s="9"/>
      <c r="D25" s="5"/>
      <c r="E25" s="5"/>
      <c r="F25" s="5"/>
      <c r="G25" s="5"/>
      <c r="H25" s="5"/>
      <c r="I25" s="5"/>
      <c r="J25" s="5"/>
      <c r="K25" s="5"/>
      <c r="L25" s="5"/>
      <c r="M25" s="1"/>
      <c r="N25" s="6"/>
      <c r="O25" s="106"/>
    </row>
    <row r="26" spans="3:15" x14ac:dyDescent="0.25">
      <c r="O26" s="106"/>
    </row>
  </sheetData>
  <mergeCells count="4">
    <mergeCell ref="E18:E23"/>
    <mergeCell ref="E8:E13"/>
    <mergeCell ref="D16:D23"/>
    <mergeCell ref="D6:D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5BF8-BF49-47C5-842C-558AD3EE139A}">
  <dimension ref="C2:Y47"/>
  <sheetViews>
    <sheetView showGridLines="0" zoomScale="85" zoomScaleNormal="85" workbookViewId="0">
      <selection activeCell="H18" sqref="H18"/>
    </sheetView>
  </sheetViews>
  <sheetFormatPr defaultRowHeight="15" x14ac:dyDescent="0.25"/>
  <cols>
    <col min="1" max="2" width="5.7109375" customWidth="1"/>
    <col min="3" max="3" width="3.28515625" customWidth="1"/>
    <col min="5" max="5" width="26.42578125" customWidth="1"/>
    <col min="6" max="6" width="26.7109375" bestFit="1" customWidth="1"/>
    <col min="7" max="7" width="17.42578125" bestFit="1" customWidth="1"/>
    <col min="8" max="8" width="16" customWidth="1"/>
    <col min="9" max="9" width="1" style="106" customWidth="1"/>
    <col min="10" max="10" width="17.42578125" bestFit="1" customWidth="1"/>
    <col min="11" max="11" width="16" customWidth="1"/>
    <col min="12" max="12" width="1" style="106" customWidth="1"/>
    <col min="13" max="13" width="17.42578125" bestFit="1" customWidth="1"/>
    <col min="14" max="14" width="16" customWidth="1"/>
    <col min="15" max="15" width="1" style="106" customWidth="1"/>
    <col min="16" max="17" width="15.7109375" customWidth="1"/>
    <col min="18" max="18" width="3.28515625" customWidth="1"/>
  </cols>
  <sheetData>
    <row r="2" spans="3:25" ht="15.75" thickBot="1" x14ac:dyDescent="0.3"/>
    <row r="3" spans="3:25" x14ac:dyDescent="0.25">
      <c r="C3" s="20"/>
      <c r="D3" s="2"/>
      <c r="E3" s="2"/>
      <c r="F3" s="2"/>
      <c r="G3" s="2"/>
      <c r="H3" s="2"/>
      <c r="I3" s="2"/>
      <c r="J3" s="2"/>
      <c r="K3" s="2"/>
      <c r="L3" s="2"/>
      <c r="M3" s="2"/>
      <c r="N3" s="2"/>
      <c r="O3" s="2"/>
      <c r="P3" s="2"/>
      <c r="Q3" s="2"/>
      <c r="R3" s="3"/>
    </row>
    <row r="4" spans="3:25" ht="14.25" customHeight="1" x14ac:dyDescent="0.25">
      <c r="C4" s="21"/>
      <c r="D4" s="114"/>
      <c r="E4" s="114"/>
      <c r="F4" s="114"/>
      <c r="G4" s="179" t="s">
        <v>54</v>
      </c>
      <c r="H4" s="179"/>
      <c r="I4" s="114"/>
      <c r="J4" s="179" t="s">
        <v>56</v>
      </c>
      <c r="K4" s="179"/>
      <c r="L4" s="114"/>
      <c r="M4" s="179" t="s">
        <v>55</v>
      </c>
      <c r="N4" s="179"/>
      <c r="O4" s="114"/>
      <c r="P4" s="187" t="s">
        <v>0</v>
      </c>
      <c r="Q4" s="187"/>
      <c r="R4" s="4"/>
      <c r="T4" s="83"/>
    </row>
    <row r="5" spans="3:25" ht="4.5" customHeight="1" x14ac:dyDescent="0.25">
      <c r="C5" s="21"/>
      <c r="D5" s="114"/>
      <c r="E5" s="114"/>
      <c r="F5" s="114"/>
      <c r="G5" s="114"/>
      <c r="H5" s="113"/>
      <c r="I5" s="114"/>
      <c r="J5" s="114"/>
      <c r="K5" s="113"/>
      <c r="L5" s="114"/>
      <c r="M5" s="114"/>
      <c r="N5" s="113"/>
      <c r="O5" s="114"/>
      <c r="P5" s="114"/>
      <c r="Q5" s="113"/>
      <c r="R5" s="4"/>
      <c r="S5" s="106"/>
      <c r="T5" s="106"/>
    </row>
    <row r="6" spans="3:25" ht="17.25" customHeight="1" thickBot="1" x14ac:dyDescent="0.3">
      <c r="C6" s="21"/>
      <c r="D6" s="114"/>
      <c r="E6" s="114"/>
      <c r="F6" s="114"/>
      <c r="G6" s="13" t="s">
        <v>136</v>
      </c>
      <c r="H6" s="128" t="s">
        <v>135</v>
      </c>
      <c r="I6" s="114"/>
      <c r="J6" s="13" t="s">
        <v>136</v>
      </c>
      <c r="K6" s="128" t="s">
        <v>135</v>
      </c>
      <c r="L6" s="114"/>
      <c r="M6" s="13" t="s">
        <v>136</v>
      </c>
      <c r="N6" s="128" t="s">
        <v>135</v>
      </c>
      <c r="O6" s="114"/>
      <c r="P6" s="114"/>
      <c r="Q6" s="113"/>
      <c r="R6" s="4"/>
      <c r="S6" s="106"/>
      <c r="T6" s="106"/>
    </row>
    <row r="7" spans="3:25" x14ac:dyDescent="0.25">
      <c r="C7" s="21"/>
      <c r="D7" s="190" t="s">
        <v>37</v>
      </c>
      <c r="E7" s="193" t="s">
        <v>44</v>
      </c>
      <c r="F7" s="25" t="s">
        <v>39</v>
      </c>
      <c r="G7" s="107">
        <v>4.7246887423321223E-3</v>
      </c>
      <c r="H7" s="136">
        <v>15</v>
      </c>
      <c r="I7" s="40"/>
      <c r="J7" s="107">
        <v>4.8016280731049445E-3</v>
      </c>
      <c r="K7" s="136">
        <v>29</v>
      </c>
      <c r="L7" s="40"/>
      <c r="M7" s="56">
        <v>8.9851904172181252E-2</v>
      </c>
      <c r="N7" s="136">
        <v>23</v>
      </c>
      <c r="O7" s="7"/>
      <c r="P7" s="212">
        <v>2.6719008519253101E-2</v>
      </c>
      <c r="Q7" s="208"/>
      <c r="R7" s="4"/>
      <c r="S7" s="153"/>
      <c r="T7" s="123"/>
      <c r="U7" s="52"/>
      <c r="V7" s="52"/>
      <c r="W7" s="79"/>
      <c r="X7" s="52"/>
      <c r="Y7" s="52"/>
    </row>
    <row r="8" spans="3:25" x14ac:dyDescent="0.25">
      <c r="C8" s="21"/>
      <c r="D8" s="191"/>
      <c r="E8" s="194"/>
      <c r="F8" s="124" t="s">
        <v>40</v>
      </c>
      <c r="G8" s="57">
        <v>0.13207385216101789</v>
      </c>
      <c r="H8" s="137">
        <v>16</v>
      </c>
      <c r="I8" s="113"/>
      <c r="J8" s="57">
        <v>0.15065164309787329</v>
      </c>
      <c r="K8" s="137">
        <v>29</v>
      </c>
      <c r="L8" s="113"/>
      <c r="M8" s="57">
        <v>0.14504280239387451</v>
      </c>
      <c r="N8" s="137">
        <v>25</v>
      </c>
      <c r="O8" s="114"/>
      <c r="P8" s="230">
        <v>0.14000000000000001</v>
      </c>
      <c r="Q8" s="203"/>
      <c r="R8" s="4"/>
      <c r="S8" s="153"/>
      <c r="T8" s="123"/>
    </row>
    <row r="9" spans="3:25" x14ac:dyDescent="0.25">
      <c r="C9" s="21"/>
      <c r="D9" s="191"/>
      <c r="E9" s="194"/>
      <c r="F9" s="124" t="s">
        <v>41</v>
      </c>
      <c r="G9" s="57">
        <v>0.45548958300306902</v>
      </c>
      <c r="H9" s="137">
        <v>19</v>
      </c>
      <c r="I9" s="113"/>
      <c r="J9" s="57">
        <v>0.51969684155976881</v>
      </c>
      <c r="K9" s="137">
        <v>29</v>
      </c>
      <c r="L9" s="113"/>
      <c r="M9" s="57">
        <v>0.47841216451494312</v>
      </c>
      <c r="N9" s="137">
        <v>25</v>
      </c>
      <c r="O9" s="114"/>
      <c r="P9" s="230">
        <v>0.48</v>
      </c>
      <c r="Q9" s="203"/>
      <c r="R9" s="4"/>
      <c r="S9" s="153"/>
      <c r="T9" s="123"/>
    </row>
    <row r="10" spans="3:25" x14ac:dyDescent="0.25">
      <c r="C10" s="21"/>
      <c r="D10" s="191"/>
      <c r="E10" s="194"/>
      <c r="F10" s="124" t="s">
        <v>42</v>
      </c>
      <c r="G10" s="57">
        <v>0.2900527404329924</v>
      </c>
      <c r="H10" s="137">
        <v>18</v>
      </c>
      <c r="I10" s="113"/>
      <c r="J10" s="57">
        <v>0.29638829759477747</v>
      </c>
      <c r="K10" s="137">
        <v>29</v>
      </c>
      <c r="L10" s="113"/>
      <c r="M10" s="57">
        <v>0.24984532949008345</v>
      </c>
      <c r="N10" s="137">
        <v>25</v>
      </c>
      <c r="O10" s="114"/>
      <c r="P10" s="230">
        <v>0.27</v>
      </c>
      <c r="Q10" s="203"/>
      <c r="R10" s="4"/>
      <c r="S10" s="153"/>
      <c r="T10" s="123"/>
    </row>
    <row r="11" spans="3:25" ht="15.75" thickBot="1" x14ac:dyDescent="0.3">
      <c r="C11" s="21"/>
      <c r="D11" s="191"/>
      <c r="E11" s="195"/>
      <c r="F11" s="26" t="s">
        <v>43</v>
      </c>
      <c r="G11" s="58">
        <v>0.11765913566058835</v>
      </c>
      <c r="H11" s="138">
        <v>18</v>
      </c>
      <c r="I11" s="18"/>
      <c r="J11" s="58">
        <v>2.846158967447535E-2</v>
      </c>
      <c r="K11" s="138">
        <v>29</v>
      </c>
      <c r="L11" s="18"/>
      <c r="M11" s="58">
        <v>3.6847799428917694E-2</v>
      </c>
      <c r="N11" s="138">
        <v>24</v>
      </c>
      <c r="O11" s="16"/>
      <c r="P11" s="215">
        <v>0.05</v>
      </c>
      <c r="Q11" s="216"/>
      <c r="R11" s="4"/>
      <c r="S11" s="153"/>
      <c r="T11" s="123"/>
    </row>
    <row r="12" spans="3:25" ht="5.25" customHeight="1" thickBot="1" x14ac:dyDescent="0.3">
      <c r="C12" s="21"/>
      <c r="D12" s="191"/>
      <c r="E12" s="125"/>
      <c r="F12" s="118"/>
      <c r="G12" s="13"/>
      <c r="H12" s="139"/>
      <c r="I12" s="113"/>
      <c r="J12" s="13"/>
      <c r="K12" s="139"/>
      <c r="L12" s="113"/>
      <c r="M12" s="13"/>
      <c r="N12" s="139"/>
      <c r="O12" s="114"/>
      <c r="P12" s="114"/>
      <c r="Q12" s="17"/>
      <c r="R12" s="4"/>
      <c r="S12" s="153"/>
      <c r="T12" s="106"/>
    </row>
    <row r="13" spans="3:25" x14ac:dyDescent="0.25">
      <c r="C13" s="21"/>
      <c r="D13" s="191"/>
      <c r="E13" s="193" t="s">
        <v>45</v>
      </c>
      <c r="F13" s="25" t="s">
        <v>39</v>
      </c>
      <c r="G13" s="107">
        <v>4.1817105912176303E-3</v>
      </c>
      <c r="H13" s="136">
        <v>14</v>
      </c>
      <c r="I13" s="132"/>
      <c r="J13" s="56">
        <v>5.1537894751476137E-3</v>
      </c>
      <c r="K13" s="136">
        <v>27</v>
      </c>
      <c r="L13" s="132"/>
      <c r="M13" s="56">
        <v>2.4896217596501222E-2</v>
      </c>
      <c r="N13" s="136">
        <v>22</v>
      </c>
      <c r="O13" s="7"/>
      <c r="P13" s="212">
        <v>0.03</v>
      </c>
      <c r="Q13" s="208"/>
      <c r="R13" s="4"/>
      <c r="S13" s="153"/>
      <c r="T13" s="123"/>
      <c r="U13" s="52"/>
    </row>
    <row r="14" spans="3:25" x14ac:dyDescent="0.25">
      <c r="C14" s="21"/>
      <c r="D14" s="191"/>
      <c r="E14" s="194"/>
      <c r="F14" s="124" t="s">
        <v>40</v>
      </c>
      <c r="G14" s="57">
        <v>8.848689166929502E-2</v>
      </c>
      <c r="H14" s="137">
        <v>16</v>
      </c>
      <c r="I14" s="133"/>
      <c r="J14" s="57">
        <v>0.13589122823045285</v>
      </c>
      <c r="K14" s="137">
        <v>27</v>
      </c>
      <c r="L14" s="133"/>
      <c r="M14" s="57">
        <v>0.17207694379016539</v>
      </c>
      <c r="N14" s="137">
        <v>24</v>
      </c>
      <c r="O14" s="114"/>
      <c r="P14" s="230">
        <v>0.14000000000000001</v>
      </c>
      <c r="Q14" s="203"/>
      <c r="R14" s="4"/>
      <c r="S14" s="153"/>
      <c r="T14" s="106"/>
    </row>
    <row r="15" spans="3:25" x14ac:dyDescent="0.25">
      <c r="C15" s="21"/>
      <c r="D15" s="191"/>
      <c r="E15" s="194"/>
      <c r="F15" s="124" t="s">
        <v>41</v>
      </c>
      <c r="G15" s="57">
        <v>0.30905557074292872</v>
      </c>
      <c r="H15" s="137">
        <v>19</v>
      </c>
      <c r="I15" s="133"/>
      <c r="J15" s="57">
        <v>0.52052181373668605</v>
      </c>
      <c r="K15" s="137">
        <v>27</v>
      </c>
      <c r="L15" s="133"/>
      <c r="M15" s="57">
        <v>0.54595008930106381</v>
      </c>
      <c r="N15" s="137">
        <v>24</v>
      </c>
      <c r="O15" s="114"/>
      <c r="P15" s="230">
        <v>0.48</v>
      </c>
      <c r="Q15" s="203"/>
      <c r="R15" s="4"/>
      <c r="S15" s="153"/>
      <c r="T15" s="106"/>
    </row>
    <row r="16" spans="3:25" x14ac:dyDescent="0.25">
      <c r="C16" s="21"/>
      <c r="D16" s="191"/>
      <c r="E16" s="194"/>
      <c r="F16" s="124" t="s">
        <v>42</v>
      </c>
      <c r="G16" s="57">
        <v>0.21057522403280848</v>
      </c>
      <c r="H16" s="137">
        <v>18</v>
      </c>
      <c r="I16" s="133"/>
      <c r="J16" s="57">
        <v>0.30847862915158097</v>
      </c>
      <c r="K16" s="137">
        <v>27</v>
      </c>
      <c r="L16" s="133"/>
      <c r="M16" s="57">
        <v>0.23482409111674307</v>
      </c>
      <c r="N16" s="137">
        <v>24</v>
      </c>
      <c r="O16" s="114"/>
      <c r="P16" s="230">
        <v>0.27</v>
      </c>
      <c r="Q16" s="203"/>
      <c r="R16" s="4"/>
      <c r="S16" s="153"/>
      <c r="T16" s="106"/>
    </row>
    <row r="17" spans="3:20" ht="15.75" thickBot="1" x14ac:dyDescent="0.3">
      <c r="C17" s="21"/>
      <c r="D17" s="191"/>
      <c r="E17" s="195"/>
      <c r="F17" s="26" t="s">
        <v>43</v>
      </c>
      <c r="G17" s="58">
        <v>0.38770060296375031</v>
      </c>
      <c r="H17" s="138">
        <v>18</v>
      </c>
      <c r="I17" s="134"/>
      <c r="J17" s="58">
        <v>2.9954539406132515E-2</v>
      </c>
      <c r="K17" s="138">
        <v>27</v>
      </c>
      <c r="L17" s="134"/>
      <c r="M17" s="58">
        <v>2.2252658195526458E-2</v>
      </c>
      <c r="N17" s="138">
        <v>23</v>
      </c>
      <c r="O17" s="16"/>
      <c r="P17" s="215">
        <v>0.05</v>
      </c>
      <c r="Q17" s="216"/>
      <c r="R17" s="4"/>
      <c r="S17" s="153"/>
      <c r="T17" s="106"/>
    </row>
    <row r="18" spans="3:20" ht="6" customHeight="1" thickBot="1" x14ac:dyDescent="0.3">
      <c r="C18" s="21"/>
      <c r="D18" s="191"/>
      <c r="E18" s="125"/>
      <c r="F18" s="124"/>
      <c r="G18" s="135"/>
      <c r="H18" s="139"/>
      <c r="I18" s="113"/>
      <c r="J18" s="135"/>
      <c r="K18" s="139"/>
      <c r="L18" s="113"/>
      <c r="M18" s="135"/>
      <c r="N18" s="139"/>
      <c r="O18" s="114"/>
      <c r="P18" s="114"/>
      <c r="Q18" s="17"/>
      <c r="R18" s="4"/>
      <c r="S18" s="153"/>
      <c r="T18" s="106"/>
    </row>
    <row r="19" spans="3:20" ht="49.5" customHeight="1" thickBot="1" x14ac:dyDescent="0.3">
      <c r="C19" s="21"/>
      <c r="D19" s="192"/>
      <c r="E19" s="22" t="s">
        <v>46</v>
      </c>
      <c r="F19" s="27"/>
      <c r="G19" s="39">
        <v>0.56263739223542997</v>
      </c>
      <c r="H19" s="140">
        <v>19</v>
      </c>
      <c r="I19" s="41"/>
      <c r="J19" s="39">
        <v>0.54118500000000003</v>
      </c>
      <c r="K19" s="140">
        <v>24</v>
      </c>
      <c r="L19" s="41"/>
      <c r="M19" s="39">
        <v>0.36976497694073901</v>
      </c>
      <c r="N19" s="140">
        <v>24</v>
      </c>
      <c r="O19" s="11"/>
      <c r="P19" s="242">
        <v>0.49</v>
      </c>
      <c r="Q19" s="243"/>
      <c r="R19" s="4"/>
      <c r="S19" s="153"/>
      <c r="T19" s="106"/>
    </row>
    <row r="20" spans="3:20" x14ac:dyDescent="0.25">
      <c r="C20" s="21"/>
      <c r="D20" s="112" t="s">
        <v>133</v>
      </c>
      <c r="E20" s="114"/>
      <c r="F20" s="114"/>
      <c r="G20" s="114"/>
      <c r="H20" s="13"/>
      <c r="I20" s="13"/>
      <c r="J20" s="114"/>
      <c r="K20" s="13"/>
      <c r="L20" s="13"/>
      <c r="M20" s="114"/>
      <c r="N20" s="13"/>
      <c r="O20" s="13"/>
      <c r="P20" s="13"/>
      <c r="Q20" s="13"/>
      <c r="R20" s="4"/>
      <c r="S20" s="106"/>
      <c r="T20" s="106"/>
    </row>
    <row r="21" spans="3:20" ht="15.75" thickBot="1" x14ac:dyDescent="0.3">
      <c r="C21" s="21"/>
      <c r="D21" s="114"/>
      <c r="E21" s="114"/>
      <c r="F21" s="114"/>
      <c r="G21" s="19" t="s">
        <v>50</v>
      </c>
      <c r="H21" s="31" t="s">
        <v>49</v>
      </c>
      <c r="I21" s="13"/>
      <c r="J21" s="19" t="s">
        <v>50</v>
      </c>
      <c r="K21" s="31" t="s">
        <v>49</v>
      </c>
      <c r="L21" s="13"/>
      <c r="M21" s="19" t="s">
        <v>50</v>
      </c>
      <c r="N21" s="31" t="s">
        <v>49</v>
      </c>
      <c r="O21" s="13"/>
      <c r="P21" s="19" t="s">
        <v>50</v>
      </c>
      <c r="Q21" s="31" t="s">
        <v>49</v>
      </c>
      <c r="R21" s="4"/>
      <c r="S21" s="106"/>
      <c r="T21" s="106"/>
    </row>
    <row r="22" spans="3:20" ht="26.25" customHeight="1" thickBot="1" x14ac:dyDescent="0.3">
      <c r="C22" s="21"/>
      <c r="D22" s="217" t="s">
        <v>47</v>
      </c>
      <c r="E22" s="8" t="s">
        <v>52</v>
      </c>
      <c r="F22" s="11"/>
      <c r="G22" s="43">
        <v>70985.641203703693</v>
      </c>
      <c r="H22" s="45">
        <v>81412.246527777796</v>
      </c>
      <c r="I22" s="11"/>
      <c r="J22" s="43">
        <v>68033</v>
      </c>
      <c r="K22" s="45">
        <v>76557</v>
      </c>
      <c r="L22" s="44"/>
      <c r="M22" s="43">
        <v>58394.3350183824</v>
      </c>
      <c r="N22" s="45">
        <v>70062.960133272107</v>
      </c>
      <c r="O22" s="11"/>
      <c r="P22" s="34">
        <v>65463.107189119197</v>
      </c>
      <c r="Q22" s="35">
        <v>75627.175922927505</v>
      </c>
      <c r="R22" s="4"/>
      <c r="S22" s="106"/>
      <c r="T22" s="106"/>
    </row>
    <row r="23" spans="3:20" ht="12.75" customHeight="1" x14ac:dyDescent="0.25">
      <c r="C23" s="21"/>
      <c r="D23" s="231"/>
      <c r="E23" s="126"/>
      <c r="F23" s="114"/>
      <c r="G23" s="61"/>
      <c r="H23" s="62"/>
      <c r="I23" s="114"/>
      <c r="J23" s="61"/>
      <c r="K23" s="61"/>
      <c r="L23" s="60"/>
      <c r="M23" s="61"/>
      <c r="N23" s="61"/>
      <c r="O23" s="114"/>
      <c r="P23" s="63"/>
      <c r="Q23" s="64"/>
      <c r="R23" s="4"/>
    </row>
    <row r="24" spans="3:20" ht="13.5" customHeight="1" thickBot="1" x14ac:dyDescent="0.3">
      <c r="C24" s="21"/>
      <c r="D24" s="231"/>
      <c r="E24" s="126"/>
      <c r="F24" s="114"/>
      <c r="G24" s="238" t="s">
        <v>14</v>
      </c>
      <c r="H24" s="239"/>
      <c r="I24" s="114"/>
      <c r="J24" s="238" t="s">
        <v>14</v>
      </c>
      <c r="K24" s="239"/>
      <c r="L24" s="114"/>
      <c r="M24" s="238" t="s">
        <v>14</v>
      </c>
      <c r="N24" s="239"/>
      <c r="O24" s="114"/>
      <c r="P24" s="254" t="s">
        <v>76</v>
      </c>
      <c r="Q24" s="255"/>
      <c r="R24" s="4"/>
    </row>
    <row r="25" spans="3:20" ht="26.25" customHeight="1" thickBot="1" x14ac:dyDescent="0.3">
      <c r="C25" s="21"/>
      <c r="D25" s="231"/>
      <c r="E25" s="8" t="s">
        <v>112</v>
      </c>
      <c r="F25" s="23"/>
      <c r="G25" s="256">
        <v>4737.0662141104503</v>
      </c>
      <c r="H25" s="257"/>
      <c r="I25" s="49"/>
      <c r="J25" s="256">
        <v>4650.7007702876399</v>
      </c>
      <c r="K25" s="257"/>
      <c r="L25" s="49"/>
      <c r="M25" s="256">
        <v>4387.7451534029497</v>
      </c>
      <c r="N25" s="257"/>
      <c r="O25" s="11"/>
      <c r="P25" s="252">
        <v>4471</v>
      </c>
      <c r="Q25" s="253"/>
      <c r="R25" s="4"/>
      <c r="S25" s="106"/>
    </row>
    <row r="26" spans="3:20" ht="13.5" customHeight="1" thickBot="1" x14ac:dyDescent="0.3">
      <c r="C26" s="21"/>
      <c r="D26" s="231"/>
      <c r="E26" s="126"/>
      <c r="F26" s="114"/>
      <c r="G26" s="61"/>
      <c r="H26" s="62"/>
      <c r="I26" s="114"/>
      <c r="J26" s="61"/>
      <c r="K26" s="61"/>
      <c r="L26" s="60"/>
      <c r="M26" s="61"/>
      <c r="N26" s="61"/>
      <c r="O26" s="114"/>
      <c r="P26" s="63"/>
      <c r="Q26" s="64"/>
      <c r="R26" s="4"/>
    </row>
    <row r="27" spans="3:20" ht="26.25" customHeight="1" thickBot="1" x14ac:dyDescent="0.3">
      <c r="C27" s="21"/>
      <c r="D27" s="231"/>
      <c r="E27" s="8" t="s">
        <v>113</v>
      </c>
      <c r="F27" s="11"/>
      <c r="G27" s="258">
        <v>32.86</v>
      </c>
      <c r="H27" s="258"/>
      <c r="I27" s="44"/>
      <c r="J27" s="258">
        <v>30.93</v>
      </c>
      <c r="K27" s="258"/>
      <c r="L27" s="44"/>
      <c r="M27" s="258">
        <v>27.91</v>
      </c>
      <c r="N27" s="258"/>
      <c r="O27" s="44"/>
      <c r="P27" s="248">
        <v>28.9</v>
      </c>
      <c r="Q27" s="249"/>
      <c r="R27" s="4"/>
    </row>
    <row r="28" spans="3:20" ht="7.5" customHeight="1" thickBot="1" x14ac:dyDescent="0.3">
      <c r="C28" s="21"/>
      <c r="D28" s="231"/>
      <c r="E28" s="126"/>
      <c r="F28" s="114"/>
      <c r="G28" s="61"/>
      <c r="H28" s="62"/>
      <c r="I28" s="114"/>
      <c r="J28" s="61"/>
      <c r="K28" s="61"/>
      <c r="L28" s="60"/>
      <c r="M28" s="61"/>
      <c r="N28" s="61"/>
      <c r="O28" s="114"/>
      <c r="P28" s="63"/>
      <c r="Q28" s="64"/>
      <c r="R28" s="4"/>
    </row>
    <row r="29" spans="3:20" x14ac:dyDescent="0.25">
      <c r="C29" s="21"/>
      <c r="D29" s="231"/>
      <c r="E29" s="193" t="s">
        <v>114</v>
      </c>
      <c r="F29" s="14" t="s">
        <v>6</v>
      </c>
      <c r="G29" s="259">
        <v>19.654142125447599</v>
      </c>
      <c r="H29" s="259"/>
      <c r="I29" s="65"/>
      <c r="J29" s="259">
        <v>19.800745794142799</v>
      </c>
      <c r="K29" s="259"/>
      <c r="L29" s="65"/>
      <c r="M29" s="259">
        <v>14.812588868055901</v>
      </c>
      <c r="N29" s="259"/>
      <c r="O29" s="65"/>
      <c r="P29" s="250">
        <v>15.580718143762001</v>
      </c>
      <c r="Q29" s="251"/>
      <c r="R29" s="4"/>
      <c r="S29" s="106"/>
    </row>
    <row r="30" spans="3:20" x14ac:dyDescent="0.25">
      <c r="C30" s="21"/>
      <c r="D30" s="231"/>
      <c r="E30" s="194"/>
      <c r="F30" s="118" t="s">
        <v>7</v>
      </c>
      <c r="G30" s="236">
        <v>25.389876369315498</v>
      </c>
      <c r="H30" s="236"/>
      <c r="I30" s="60"/>
      <c r="J30" s="236">
        <v>26.9845592791463</v>
      </c>
      <c r="K30" s="236"/>
      <c r="L30" s="60"/>
      <c r="M30" s="236">
        <v>24.963676865197499</v>
      </c>
      <c r="N30" s="236"/>
      <c r="O30" s="60"/>
      <c r="P30" s="244">
        <v>25.55784763362</v>
      </c>
      <c r="Q30" s="245"/>
      <c r="R30" s="4"/>
      <c r="S30" s="106"/>
    </row>
    <row r="31" spans="3:20" x14ac:dyDescent="0.25">
      <c r="C31" s="21"/>
      <c r="D31" s="231"/>
      <c r="E31" s="194"/>
      <c r="F31" s="118" t="s">
        <v>8</v>
      </c>
      <c r="G31" s="236">
        <v>31.9644077961382</v>
      </c>
      <c r="H31" s="236"/>
      <c r="I31" s="60"/>
      <c r="J31" s="236">
        <v>30.956148894764599</v>
      </c>
      <c r="K31" s="236"/>
      <c r="L31" s="60"/>
      <c r="M31" s="236">
        <v>28.964053466822399</v>
      </c>
      <c r="N31" s="236"/>
      <c r="O31" s="60"/>
      <c r="P31" s="244">
        <v>29.609578637360698</v>
      </c>
      <c r="Q31" s="245"/>
      <c r="R31" s="4"/>
      <c r="S31" s="106"/>
    </row>
    <row r="32" spans="3:20" x14ac:dyDescent="0.25">
      <c r="C32" s="21"/>
      <c r="D32" s="231"/>
      <c r="E32" s="194"/>
      <c r="F32" s="118" t="s">
        <v>9</v>
      </c>
      <c r="G32" s="236">
        <v>33.722084170963903</v>
      </c>
      <c r="H32" s="236"/>
      <c r="I32" s="60"/>
      <c r="J32" s="236">
        <v>32.1416281619763</v>
      </c>
      <c r="K32" s="236"/>
      <c r="L32" s="60"/>
      <c r="M32" s="236">
        <v>29.752275514800999</v>
      </c>
      <c r="N32" s="236"/>
      <c r="O32" s="60"/>
      <c r="P32" s="244">
        <v>30.571221749538498</v>
      </c>
      <c r="Q32" s="245"/>
      <c r="R32" s="4"/>
      <c r="S32" s="106"/>
    </row>
    <row r="33" spans="3:19" x14ac:dyDescent="0.25">
      <c r="C33" s="21"/>
      <c r="D33" s="231"/>
      <c r="E33" s="194"/>
      <c r="F33" s="118" t="s">
        <v>10</v>
      </c>
      <c r="G33" s="236">
        <v>39.097240798613598</v>
      </c>
      <c r="H33" s="236"/>
      <c r="I33" s="60"/>
      <c r="J33" s="236">
        <v>33.732072526443702</v>
      </c>
      <c r="K33" s="236"/>
      <c r="L33" s="60"/>
      <c r="M33" s="236">
        <v>30.327720479747502</v>
      </c>
      <c r="N33" s="236"/>
      <c r="O33" s="60"/>
      <c r="P33" s="244">
        <v>31.5689549698291</v>
      </c>
      <c r="Q33" s="245"/>
      <c r="R33" s="4"/>
      <c r="S33" s="106"/>
    </row>
    <row r="34" spans="3:19" x14ac:dyDescent="0.25">
      <c r="C34" s="21"/>
      <c r="D34" s="231"/>
      <c r="E34" s="194"/>
      <c r="F34" s="118" t="s">
        <v>11</v>
      </c>
      <c r="G34" s="236">
        <v>32.498872587050499</v>
      </c>
      <c r="H34" s="236"/>
      <c r="I34" s="60"/>
      <c r="J34" s="236">
        <v>33.143800189352397</v>
      </c>
      <c r="K34" s="236"/>
      <c r="L34" s="60"/>
      <c r="M34" s="236">
        <v>29.453497261893801</v>
      </c>
      <c r="N34" s="236"/>
      <c r="O34" s="60"/>
      <c r="P34" s="244">
        <v>30.528220750175599</v>
      </c>
      <c r="Q34" s="245"/>
      <c r="R34" s="4"/>
      <c r="S34" s="106"/>
    </row>
    <row r="35" spans="3:19" ht="15.75" thickBot="1" x14ac:dyDescent="0.3">
      <c r="C35" s="21"/>
      <c r="D35" s="218"/>
      <c r="E35" s="195"/>
      <c r="F35" s="15" t="s">
        <v>12</v>
      </c>
      <c r="G35" s="237">
        <v>51.519936157485198</v>
      </c>
      <c r="H35" s="237"/>
      <c r="I35" s="66"/>
      <c r="J35" s="237">
        <v>31.5710383063869</v>
      </c>
      <c r="K35" s="237"/>
      <c r="L35" s="66"/>
      <c r="M35" s="237">
        <v>29.126664350263201</v>
      </c>
      <c r="N35" s="237"/>
      <c r="O35" s="66"/>
      <c r="P35" s="246">
        <v>30.744252517016001</v>
      </c>
      <c r="Q35" s="247"/>
      <c r="R35" s="4"/>
      <c r="S35" s="106"/>
    </row>
    <row r="36" spans="3:19" x14ac:dyDescent="0.25">
      <c r="C36" s="21"/>
      <c r="D36" s="112" t="s">
        <v>132</v>
      </c>
      <c r="E36" s="114"/>
      <c r="F36" s="114"/>
      <c r="G36" s="114"/>
      <c r="H36" s="114"/>
      <c r="I36" s="114"/>
      <c r="J36" s="114"/>
      <c r="K36" s="114"/>
      <c r="L36" s="114"/>
      <c r="M36" s="114"/>
      <c r="N36" s="114"/>
      <c r="O36" s="114"/>
      <c r="P36" s="114"/>
      <c r="Q36" s="114"/>
      <c r="R36" s="4"/>
      <c r="S36" s="106"/>
    </row>
    <row r="37" spans="3:19" ht="15.75" thickBot="1" x14ac:dyDescent="0.3">
      <c r="C37" s="21"/>
      <c r="D37" s="114"/>
      <c r="E37" s="114"/>
      <c r="F37" s="114"/>
      <c r="G37" s="13" t="s">
        <v>134</v>
      </c>
      <c r="H37" s="128" t="s">
        <v>135</v>
      </c>
      <c r="I37" s="114"/>
      <c r="J37" s="13" t="s">
        <v>134</v>
      </c>
      <c r="K37" s="128" t="s">
        <v>135</v>
      </c>
      <c r="L37" s="114"/>
      <c r="M37" s="13" t="s">
        <v>134</v>
      </c>
      <c r="N37" s="128" t="s">
        <v>135</v>
      </c>
      <c r="O37" s="114"/>
      <c r="P37" s="114"/>
      <c r="Q37" s="114"/>
      <c r="R37" s="4"/>
      <c r="S37" s="106"/>
    </row>
    <row r="38" spans="3:19" ht="15" customHeight="1" x14ac:dyDescent="0.25">
      <c r="C38" s="21"/>
      <c r="D38" s="227" t="s">
        <v>38</v>
      </c>
      <c r="E38" s="193" t="s">
        <v>139</v>
      </c>
      <c r="F38" s="14" t="s">
        <v>115</v>
      </c>
      <c r="G38" s="107">
        <v>2.7E-2</v>
      </c>
      <c r="H38" s="136">
        <v>10</v>
      </c>
      <c r="I38" s="129"/>
      <c r="J38" s="107">
        <v>1.7000000000000001E-2</v>
      </c>
      <c r="K38" s="136">
        <v>17</v>
      </c>
      <c r="L38" s="129"/>
      <c r="M38" s="107">
        <v>1.4200000000000001E-2</v>
      </c>
      <c r="N38" s="136">
        <v>21</v>
      </c>
      <c r="O38" s="7"/>
      <c r="P38" s="240">
        <v>1.7999999999999999E-2</v>
      </c>
      <c r="Q38" s="241"/>
      <c r="R38" s="4"/>
      <c r="S38" s="261"/>
    </row>
    <row r="39" spans="3:19" x14ac:dyDescent="0.25">
      <c r="C39" s="21"/>
      <c r="D39" s="228"/>
      <c r="E39" s="194"/>
      <c r="F39" s="118" t="s">
        <v>116</v>
      </c>
      <c r="G39" s="108">
        <v>1.4E-2</v>
      </c>
      <c r="H39" s="137">
        <v>11</v>
      </c>
      <c r="I39" s="130"/>
      <c r="J39" s="108">
        <v>1.6E-2</v>
      </c>
      <c r="K39" s="137">
        <v>17</v>
      </c>
      <c r="L39" s="130"/>
      <c r="M39" s="108">
        <v>1.3899999999999999E-2</v>
      </c>
      <c r="N39" s="137">
        <v>20</v>
      </c>
      <c r="O39" s="114"/>
      <c r="P39" s="232">
        <v>1.4999999999999999E-2</v>
      </c>
      <c r="Q39" s="233"/>
      <c r="R39" s="4"/>
      <c r="S39" s="261"/>
    </row>
    <row r="40" spans="3:19" x14ac:dyDescent="0.25">
      <c r="C40" s="21"/>
      <c r="D40" s="228"/>
      <c r="E40" s="194"/>
      <c r="F40" s="118" t="s">
        <v>117</v>
      </c>
      <c r="G40" s="108" t="s">
        <v>138</v>
      </c>
      <c r="H40" s="137" t="s">
        <v>137</v>
      </c>
      <c r="I40" s="130"/>
      <c r="J40" s="108">
        <v>6.0000000000000001E-3</v>
      </c>
      <c r="K40" s="137">
        <v>16</v>
      </c>
      <c r="L40" s="130"/>
      <c r="M40" s="108">
        <v>1.0200000000000001E-3</v>
      </c>
      <c r="N40" s="137">
        <v>16</v>
      </c>
      <c r="O40" s="114"/>
      <c r="P40" s="232">
        <v>4.0000000000000001E-3</v>
      </c>
      <c r="Q40" s="233"/>
      <c r="R40" s="4"/>
      <c r="S40" s="261"/>
    </row>
    <row r="41" spans="3:19" x14ac:dyDescent="0.25">
      <c r="C41" s="21"/>
      <c r="D41" s="228"/>
      <c r="E41" s="194"/>
      <c r="F41" s="118" t="s">
        <v>118</v>
      </c>
      <c r="G41" s="108" t="s">
        <v>138</v>
      </c>
      <c r="H41" s="137" t="s">
        <v>137</v>
      </c>
      <c r="I41" s="130"/>
      <c r="J41" s="108">
        <v>1.49E-2</v>
      </c>
      <c r="K41" s="137">
        <v>15</v>
      </c>
      <c r="L41" s="130"/>
      <c r="M41" s="108">
        <v>1.7850000000000001E-2</v>
      </c>
      <c r="N41" s="137">
        <v>18</v>
      </c>
      <c r="O41" s="114"/>
      <c r="P41" s="232">
        <v>1.4E-2</v>
      </c>
      <c r="Q41" s="233"/>
      <c r="R41" s="4"/>
      <c r="S41" s="261"/>
    </row>
    <row r="42" spans="3:19" x14ac:dyDescent="0.25">
      <c r="C42" s="21"/>
      <c r="D42" s="228"/>
      <c r="E42" s="194"/>
      <c r="F42" s="118" t="s">
        <v>119</v>
      </c>
      <c r="G42" s="108">
        <v>5.0000000000000001E-3</v>
      </c>
      <c r="H42" s="137">
        <v>10</v>
      </c>
      <c r="I42" s="130"/>
      <c r="J42" s="108">
        <v>3.0700000000000002E-2</v>
      </c>
      <c r="K42" s="137">
        <v>16</v>
      </c>
      <c r="L42" s="130"/>
      <c r="M42" s="108">
        <v>2.198E-2</v>
      </c>
      <c r="N42" s="137">
        <v>20</v>
      </c>
      <c r="O42" s="114"/>
      <c r="P42" s="232">
        <v>2.3E-2</v>
      </c>
      <c r="Q42" s="233"/>
      <c r="R42" s="4"/>
      <c r="S42" s="261"/>
    </row>
    <row r="43" spans="3:19" ht="17.25" customHeight="1" x14ac:dyDescent="0.25">
      <c r="C43" s="21"/>
      <c r="D43" s="228"/>
      <c r="E43" s="194"/>
      <c r="F43" s="118" t="s">
        <v>120</v>
      </c>
      <c r="G43" s="108">
        <v>9.9000000000000005E-2</v>
      </c>
      <c r="H43" s="137">
        <v>10</v>
      </c>
      <c r="I43" s="130"/>
      <c r="J43" s="108">
        <v>4.2200000000000001E-2</v>
      </c>
      <c r="K43" s="137">
        <v>17</v>
      </c>
      <c r="L43" s="130"/>
      <c r="M43" s="108" t="s">
        <v>138</v>
      </c>
      <c r="N43" s="137" t="s">
        <v>137</v>
      </c>
      <c r="O43" s="114"/>
      <c r="P43" s="232">
        <v>4.2000000000000003E-2</v>
      </c>
      <c r="Q43" s="233"/>
      <c r="R43" s="4"/>
      <c r="S43" s="261"/>
    </row>
    <row r="44" spans="3:19" ht="14.25" customHeight="1" thickBot="1" x14ac:dyDescent="0.3">
      <c r="C44" s="21"/>
      <c r="D44" s="229"/>
      <c r="E44" s="195"/>
      <c r="F44" s="15" t="s">
        <v>51</v>
      </c>
      <c r="G44" s="109">
        <v>9.9000000000000005E-2</v>
      </c>
      <c r="H44" s="138">
        <v>10</v>
      </c>
      <c r="I44" s="131"/>
      <c r="J44" s="109">
        <v>5.006E-2</v>
      </c>
      <c r="K44" s="138">
        <v>15</v>
      </c>
      <c r="L44" s="131"/>
      <c r="M44" s="109">
        <v>6.1500000000000001E-3</v>
      </c>
      <c r="N44" s="138">
        <v>18</v>
      </c>
      <c r="O44" s="16"/>
      <c r="P44" s="234">
        <v>4.2999999999999997E-2</v>
      </c>
      <c r="Q44" s="235"/>
      <c r="R44" s="4"/>
      <c r="S44" s="261"/>
    </row>
    <row r="45" spans="3:19" x14ac:dyDescent="0.25">
      <c r="C45" s="21"/>
      <c r="D45" s="112" t="s">
        <v>133</v>
      </c>
      <c r="E45" s="106"/>
      <c r="F45" s="106"/>
      <c r="G45" s="106"/>
      <c r="H45" s="113"/>
      <c r="J45" s="106"/>
      <c r="K45" s="113"/>
      <c r="M45" s="106"/>
      <c r="N45" s="113"/>
      <c r="P45" s="106"/>
      <c r="Q45" s="106"/>
      <c r="R45" s="4"/>
      <c r="S45" s="106"/>
    </row>
    <row r="46" spans="3:19" ht="15.75" thickBot="1" x14ac:dyDescent="0.3">
      <c r="C46" s="121"/>
      <c r="D46" s="1"/>
      <c r="E46" s="1"/>
      <c r="F46" s="1"/>
      <c r="G46" s="1"/>
      <c r="H46" s="1"/>
      <c r="I46" s="5"/>
      <c r="J46" s="1"/>
      <c r="K46" s="1"/>
      <c r="L46" s="5"/>
      <c r="M46" s="1"/>
      <c r="N46" s="1"/>
      <c r="O46" s="5"/>
      <c r="P46" s="1"/>
      <c r="Q46" s="1"/>
      <c r="R46" s="122"/>
      <c r="S46" s="106"/>
    </row>
    <row r="47" spans="3:19" x14ac:dyDescent="0.25">
      <c r="G47" s="260"/>
      <c r="H47" s="260"/>
      <c r="K47" s="83"/>
      <c r="N47" s="83"/>
      <c r="S47" s="106"/>
    </row>
  </sheetData>
  <mergeCells count="70">
    <mergeCell ref="G47:H47"/>
    <mergeCell ref="G29:H29"/>
    <mergeCell ref="G30:H30"/>
    <mergeCell ref="G31:H31"/>
    <mergeCell ref="G32:H32"/>
    <mergeCell ref="G35:H35"/>
    <mergeCell ref="J29:K29"/>
    <mergeCell ref="J30:K30"/>
    <mergeCell ref="J31:K31"/>
    <mergeCell ref="J32:K32"/>
    <mergeCell ref="M29:N29"/>
    <mergeCell ref="M30:N30"/>
    <mergeCell ref="M31:N31"/>
    <mergeCell ref="M32:N32"/>
    <mergeCell ref="M24:N24"/>
    <mergeCell ref="G25:H25"/>
    <mergeCell ref="J25:K25"/>
    <mergeCell ref="M25:N25"/>
    <mergeCell ref="E38:E44"/>
    <mergeCell ref="E29:E35"/>
    <mergeCell ref="G27:H27"/>
    <mergeCell ref="J27:K27"/>
    <mergeCell ref="M27:N27"/>
    <mergeCell ref="G33:H33"/>
    <mergeCell ref="J33:K33"/>
    <mergeCell ref="M33:N33"/>
    <mergeCell ref="M34:N34"/>
    <mergeCell ref="M35:N35"/>
    <mergeCell ref="J24:K24"/>
    <mergeCell ref="G34:H34"/>
    <mergeCell ref="E7:E11"/>
    <mergeCell ref="D7:D19"/>
    <mergeCell ref="E13:E17"/>
    <mergeCell ref="M4:N4"/>
    <mergeCell ref="J4:K4"/>
    <mergeCell ref="G4:H4"/>
    <mergeCell ref="P4:Q4"/>
    <mergeCell ref="P7:Q7"/>
    <mergeCell ref="P8:Q8"/>
    <mergeCell ref="P9:Q9"/>
    <mergeCell ref="P10:Q10"/>
    <mergeCell ref="P38:Q38"/>
    <mergeCell ref="P11:Q11"/>
    <mergeCell ref="P19:Q19"/>
    <mergeCell ref="P32:Q32"/>
    <mergeCell ref="P33:Q33"/>
    <mergeCell ref="P34:Q34"/>
    <mergeCell ref="P35:Q35"/>
    <mergeCell ref="P27:Q27"/>
    <mergeCell ref="P29:Q29"/>
    <mergeCell ref="P30:Q30"/>
    <mergeCell ref="P31:Q31"/>
    <mergeCell ref="P25:Q25"/>
    <mergeCell ref="P24:Q24"/>
    <mergeCell ref="D38:D44"/>
    <mergeCell ref="P13:Q13"/>
    <mergeCell ref="P14:Q14"/>
    <mergeCell ref="P15:Q15"/>
    <mergeCell ref="P16:Q16"/>
    <mergeCell ref="D22:D35"/>
    <mergeCell ref="P39:Q39"/>
    <mergeCell ref="P42:Q42"/>
    <mergeCell ref="P43:Q43"/>
    <mergeCell ref="P44:Q44"/>
    <mergeCell ref="P40:Q40"/>
    <mergeCell ref="P41:Q41"/>
    <mergeCell ref="P17:Q17"/>
    <mergeCell ref="J34:K34"/>
    <mergeCell ref="J35:K35"/>
    <mergeCell ref="G24:H2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99E9-7D0E-4841-8144-A3831909CCAE}">
  <dimension ref="C2:R19"/>
  <sheetViews>
    <sheetView showGridLines="0" zoomScale="75" zoomScaleNormal="75" workbookViewId="0">
      <selection activeCell="R18" sqref="R18"/>
    </sheetView>
  </sheetViews>
  <sheetFormatPr defaultRowHeight="15" x14ac:dyDescent="0.25"/>
  <cols>
    <col min="1" max="1" width="4.7109375" customWidth="1"/>
    <col min="2" max="2" width="3.5703125" customWidth="1"/>
    <col min="3" max="3" width="2.7109375" customWidth="1"/>
    <col min="5" max="5" width="25" bestFit="1" customWidth="1"/>
    <col min="6" max="6" width="28" bestFit="1" customWidth="1"/>
    <col min="7" max="7" width="22" bestFit="1" customWidth="1"/>
    <col min="8" max="8" width="4.28515625" customWidth="1"/>
    <col min="9" max="9" width="2" customWidth="1"/>
    <col min="10" max="10" width="22" bestFit="1" customWidth="1"/>
    <col min="11" max="11" width="5.5703125" customWidth="1"/>
    <col min="12" max="12" width="2" customWidth="1"/>
    <col min="13" max="13" width="22" bestFit="1" customWidth="1"/>
    <col min="14" max="14" width="4.42578125" customWidth="1"/>
    <col min="15" max="15" width="2" customWidth="1"/>
    <col min="16" max="16" width="22" bestFit="1" customWidth="1"/>
    <col min="17" max="17" width="2.7109375" customWidth="1"/>
  </cols>
  <sheetData>
    <row r="2" spans="3:18" ht="15.75" thickBot="1" x14ac:dyDescent="0.3"/>
    <row r="3" spans="3:18" ht="10.5" customHeight="1" x14ac:dyDescent="0.25">
      <c r="C3" s="20"/>
      <c r="D3" s="2"/>
      <c r="E3" s="2"/>
      <c r="F3" s="2"/>
      <c r="G3" s="2"/>
      <c r="H3" s="2"/>
      <c r="I3" s="2"/>
      <c r="J3" s="2"/>
      <c r="K3" s="2"/>
      <c r="L3" s="2"/>
      <c r="M3" s="2"/>
      <c r="N3" s="2"/>
      <c r="O3" s="2"/>
      <c r="P3" s="2"/>
      <c r="Q3" s="3"/>
    </row>
    <row r="4" spans="3:18" x14ac:dyDescent="0.25">
      <c r="C4" s="21"/>
      <c r="D4" s="114"/>
      <c r="E4" s="114"/>
      <c r="F4" s="114"/>
      <c r="G4" s="179" t="s">
        <v>54</v>
      </c>
      <c r="H4" s="179"/>
      <c r="I4" s="113"/>
      <c r="J4" s="179" t="s">
        <v>56</v>
      </c>
      <c r="K4" s="179"/>
      <c r="L4" s="113"/>
      <c r="M4" s="179" t="s">
        <v>55</v>
      </c>
      <c r="N4" s="179"/>
      <c r="O4" s="113"/>
      <c r="P4" s="117" t="s">
        <v>0</v>
      </c>
      <c r="Q4" s="4"/>
    </row>
    <row r="5" spans="3:18" ht="15.75" customHeight="1" thickBot="1" x14ac:dyDescent="0.3">
      <c r="C5" s="21"/>
      <c r="D5" s="114"/>
      <c r="E5" s="114"/>
      <c r="F5" s="114"/>
      <c r="G5" s="141"/>
      <c r="H5" s="142" t="s">
        <v>135</v>
      </c>
      <c r="I5" s="141"/>
      <c r="J5" s="141"/>
      <c r="K5" s="142" t="s">
        <v>135</v>
      </c>
      <c r="L5" s="141"/>
      <c r="M5" s="141"/>
      <c r="N5" s="142" t="s">
        <v>135</v>
      </c>
      <c r="O5" s="141"/>
      <c r="P5" s="141"/>
      <c r="Q5" s="4"/>
      <c r="R5" s="106"/>
    </row>
    <row r="6" spans="3:18" ht="15.75" thickBot="1" x14ac:dyDescent="0.3">
      <c r="C6" s="21"/>
      <c r="D6" s="190" t="s">
        <v>80</v>
      </c>
      <c r="E6" s="10" t="s">
        <v>53</v>
      </c>
      <c r="F6" s="11"/>
      <c r="G6" s="47">
        <v>0.13200000000000001</v>
      </c>
      <c r="H6" s="148">
        <v>16</v>
      </c>
      <c r="I6" s="55"/>
      <c r="J6" s="47">
        <v>0.14899999999999999</v>
      </c>
      <c r="K6" s="148">
        <v>26</v>
      </c>
      <c r="L6" s="55"/>
      <c r="M6" s="47">
        <v>0.124</v>
      </c>
      <c r="N6" s="148">
        <v>32</v>
      </c>
      <c r="O6" s="76"/>
      <c r="P6" s="36">
        <v>0.13400000000000001</v>
      </c>
      <c r="Q6" s="4"/>
      <c r="R6" s="153"/>
    </row>
    <row r="7" spans="3:18" x14ac:dyDescent="0.25">
      <c r="C7" s="21"/>
      <c r="D7" s="191"/>
      <c r="E7" s="114"/>
      <c r="F7" s="114"/>
      <c r="G7" s="114"/>
      <c r="H7" s="143"/>
      <c r="I7" s="114"/>
      <c r="J7" s="114"/>
      <c r="K7" s="143"/>
      <c r="L7" s="114"/>
      <c r="M7" s="114"/>
      <c r="N7" s="143"/>
      <c r="O7" s="114"/>
      <c r="P7" s="12"/>
      <c r="Q7" s="4"/>
      <c r="R7" s="106"/>
    </row>
    <row r="8" spans="3:18" ht="41.25" customHeight="1" thickBot="1" x14ac:dyDescent="0.3">
      <c r="C8" s="21"/>
      <c r="D8" s="191"/>
      <c r="E8" s="114"/>
      <c r="F8" s="114"/>
      <c r="G8" s="77" t="s">
        <v>97</v>
      </c>
      <c r="H8" s="144" t="s">
        <v>135</v>
      </c>
      <c r="I8" s="127"/>
      <c r="J8" s="77" t="s">
        <v>97</v>
      </c>
      <c r="K8" s="144" t="s">
        <v>135</v>
      </c>
      <c r="L8" s="127"/>
      <c r="M8" s="77" t="s">
        <v>97</v>
      </c>
      <c r="N8" s="144" t="s">
        <v>135</v>
      </c>
      <c r="O8" s="127"/>
      <c r="P8" s="78" t="s">
        <v>97</v>
      </c>
      <c r="Q8" s="4"/>
      <c r="R8" s="106"/>
    </row>
    <row r="9" spans="3:18" x14ac:dyDescent="0.25">
      <c r="C9" s="21"/>
      <c r="D9" s="191"/>
      <c r="E9" s="193" t="s">
        <v>21</v>
      </c>
      <c r="F9" s="14" t="s">
        <v>22</v>
      </c>
      <c r="G9" s="74" t="s">
        <v>62</v>
      </c>
      <c r="H9" s="149">
        <v>11</v>
      </c>
      <c r="I9" s="50"/>
      <c r="J9" s="74" t="s">
        <v>67</v>
      </c>
      <c r="K9" s="149">
        <v>13</v>
      </c>
      <c r="L9" s="50"/>
      <c r="M9" s="74" t="s">
        <v>73</v>
      </c>
      <c r="N9" s="149">
        <v>14</v>
      </c>
      <c r="O9" s="7"/>
      <c r="P9" s="75" t="s">
        <v>121</v>
      </c>
      <c r="Q9" s="4"/>
      <c r="R9" s="106"/>
    </row>
    <row r="10" spans="3:18" x14ac:dyDescent="0.25">
      <c r="C10" s="21"/>
      <c r="D10" s="191"/>
      <c r="E10" s="194"/>
      <c r="F10" s="118" t="s">
        <v>23</v>
      </c>
      <c r="G10" s="67" t="s">
        <v>64</v>
      </c>
      <c r="H10" s="150">
        <v>11</v>
      </c>
      <c r="I10" s="51"/>
      <c r="J10" s="67" t="s">
        <v>66</v>
      </c>
      <c r="K10" s="150">
        <v>13</v>
      </c>
      <c r="L10" s="51"/>
      <c r="M10" s="67" t="s">
        <v>72</v>
      </c>
      <c r="N10" s="150">
        <v>14</v>
      </c>
      <c r="O10" s="114"/>
      <c r="P10" s="71" t="s">
        <v>122</v>
      </c>
      <c r="Q10" s="4"/>
      <c r="R10" s="106"/>
    </row>
    <row r="11" spans="3:18" x14ac:dyDescent="0.25">
      <c r="C11" s="21"/>
      <c r="D11" s="191"/>
      <c r="E11" s="194"/>
      <c r="F11" s="118" t="s">
        <v>24</v>
      </c>
      <c r="G11" s="67" t="s">
        <v>63</v>
      </c>
      <c r="H11" s="150">
        <v>11</v>
      </c>
      <c r="I11" s="51"/>
      <c r="J11" s="67" t="s">
        <v>69</v>
      </c>
      <c r="K11" s="150">
        <v>13</v>
      </c>
      <c r="L11" s="51"/>
      <c r="M11" s="67" t="s">
        <v>74</v>
      </c>
      <c r="N11" s="150">
        <v>14</v>
      </c>
      <c r="O11" s="114"/>
      <c r="P11" s="71" t="s">
        <v>123</v>
      </c>
      <c r="Q11" s="4"/>
      <c r="R11" s="106"/>
    </row>
    <row r="12" spans="3:18" x14ac:dyDescent="0.25">
      <c r="C12" s="21"/>
      <c r="D12" s="191"/>
      <c r="E12" s="194"/>
      <c r="F12" s="118" t="s">
        <v>25</v>
      </c>
      <c r="G12" s="67" t="s">
        <v>61</v>
      </c>
      <c r="H12" s="150">
        <v>11</v>
      </c>
      <c r="I12" s="51"/>
      <c r="J12" s="67" t="s">
        <v>68</v>
      </c>
      <c r="K12" s="150">
        <v>13</v>
      </c>
      <c r="L12" s="51"/>
      <c r="M12" s="67" t="s">
        <v>71</v>
      </c>
      <c r="N12" s="150">
        <v>14</v>
      </c>
      <c r="O12" s="114"/>
      <c r="P12" s="71" t="s">
        <v>124</v>
      </c>
      <c r="Q12" s="4"/>
      <c r="R12" s="106"/>
    </row>
    <row r="13" spans="3:18" ht="15.75" thickBot="1" x14ac:dyDescent="0.3">
      <c r="C13" s="21"/>
      <c r="D13" s="192"/>
      <c r="E13" s="195"/>
      <c r="F13" s="15" t="s">
        <v>26</v>
      </c>
      <c r="G13" s="72" t="s">
        <v>65</v>
      </c>
      <c r="H13" s="151">
        <v>11</v>
      </c>
      <c r="I13" s="68"/>
      <c r="J13" s="72" t="s">
        <v>70</v>
      </c>
      <c r="K13" s="151">
        <v>13</v>
      </c>
      <c r="L13" s="68"/>
      <c r="M13" s="72" t="s">
        <v>75</v>
      </c>
      <c r="N13" s="151">
        <v>14</v>
      </c>
      <c r="O13" s="16"/>
      <c r="P13" s="73" t="s">
        <v>125</v>
      </c>
      <c r="Q13" s="4"/>
      <c r="R13" s="106"/>
    </row>
    <row r="14" spans="3:18" x14ac:dyDescent="0.25">
      <c r="C14" s="21"/>
      <c r="D14" s="112" t="s">
        <v>133</v>
      </c>
      <c r="E14" s="106"/>
      <c r="F14" s="106"/>
      <c r="G14" s="113"/>
      <c r="H14" s="154"/>
      <c r="I14" s="106"/>
      <c r="J14" s="113"/>
      <c r="K14" s="113"/>
      <c r="L14" s="106"/>
      <c r="M14" s="113"/>
      <c r="N14" s="113"/>
      <c r="O14" s="106"/>
      <c r="P14" s="106"/>
      <c r="Q14" s="4"/>
      <c r="R14" s="106"/>
    </row>
    <row r="15" spans="3:18" ht="15.75" thickBot="1" x14ac:dyDescent="0.3">
      <c r="C15" s="121"/>
      <c r="D15" s="1"/>
      <c r="E15" s="1"/>
      <c r="F15" s="1"/>
      <c r="G15" s="1"/>
      <c r="H15" s="1"/>
      <c r="I15" s="1"/>
      <c r="J15" s="1"/>
      <c r="K15" s="1"/>
      <c r="L15" s="1"/>
      <c r="M15" s="1"/>
      <c r="N15" s="1"/>
      <c r="O15" s="1"/>
      <c r="P15" s="1"/>
      <c r="Q15" s="122"/>
      <c r="R15" s="106"/>
    </row>
    <row r="16" spans="3:18" x14ac:dyDescent="0.25">
      <c r="E16" s="83"/>
      <c r="R16" s="106"/>
    </row>
    <row r="17" spans="7:18" x14ac:dyDescent="0.25">
      <c r="R17" s="106"/>
    </row>
    <row r="18" spans="7:18" x14ac:dyDescent="0.25">
      <c r="R18" s="106"/>
    </row>
    <row r="19" spans="7:18" x14ac:dyDescent="0.25">
      <c r="G19" s="52"/>
      <c r="H19" s="52"/>
      <c r="I19" s="52"/>
      <c r="J19" s="52"/>
      <c r="K19" s="52"/>
      <c r="L19" s="52"/>
      <c r="M19" s="52"/>
      <c r="N19" s="52"/>
      <c r="O19" s="52"/>
      <c r="P19" s="52"/>
    </row>
  </sheetData>
  <mergeCells count="5">
    <mergeCell ref="D6:D13"/>
    <mergeCell ref="E9:E13"/>
    <mergeCell ref="J4:K4"/>
    <mergeCell ref="G4:H4"/>
    <mergeCell ref="M4:N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A635-5A75-4B46-B38C-CB7239944D07}">
  <dimension ref="C2:R11"/>
  <sheetViews>
    <sheetView showGridLines="0" zoomScale="70" zoomScaleNormal="70" workbookViewId="0">
      <selection activeCell="P36" sqref="P36"/>
    </sheetView>
  </sheetViews>
  <sheetFormatPr defaultRowHeight="15" x14ac:dyDescent="0.25"/>
  <cols>
    <col min="1" max="2" width="3.7109375" customWidth="1"/>
    <col min="3" max="3" width="2" customWidth="1"/>
    <col min="5" max="5" width="26.7109375" bestFit="1" customWidth="1"/>
    <col min="6" max="6" width="5.7109375" customWidth="1"/>
    <col min="7" max="8" width="17.7109375" customWidth="1"/>
    <col min="9" max="9" width="0.7109375" customWidth="1"/>
    <col min="10" max="11" width="17.7109375" customWidth="1"/>
    <col min="12" max="12" width="0.7109375" customWidth="1"/>
    <col min="13" max="14" width="17.7109375" customWidth="1"/>
    <col min="15" max="15" width="2.28515625" customWidth="1"/>
    <col min="16" max="16" width="18.28515625" customWidth="1"/>
    <col min="17" max="17" width="1.7109375" customWidth="1"/>
  </cols>
  <sheetData>
    <row r="2" spans="3:18" ht="15.75" thickBot="1" x14ac:dyDescent="0.3"/>
    <row r="3" spans="3:18" ht="10.5" customHeight="1" x14ac:dyDescent="0.25">
      <c r="C3" s="20"/>
      <c r="D3" s="2"/>
      <c r="E3" s="2"/>
      <c r="F3" s="2"/>
      <c r="G3" s="2"/>
      <c r="H3" s="2"/>
      <c r="I3" s="2"/>
      <c r="J3" s="2"/>
      <c r="K3" s="2"/>
      <c r="L3" s="2"/>
      <c r="M3" s="2"/>
      <c r="N3" s="2"/>
      <c r="O3" s="2"/>
      <c r="P3" s="2"/>
      <c r="Q3" s="3"/>
    </row>
    <row r="4" spans="3:18" x14ac:dyDescent="0.25">
      <c r="C4" s="21"/>
      <c r="D4" s="114"/>
      <c r="E4" s="114"/>
      <c r="F4" s="114"/>
      <c r="G4" s="115" t="s">
        <v>54</v>
      </c>
      <c r="H4" s="115"/>
      <c r="I4" s="114"/>
      <c r="J4" s="115" t="s">
        <v>56</v>
      </c>
      <c r="K4" s="115"/>
      <c r="L4" s="114"/>
      <c r="M4" s="115" t="s">
        <v>55</v>
      </c>
      <c r="N4" s="115"/>
      <c r="O4" s="114"/>
      <c r="P4" s="117" t="s">
        <v>0</v>
      </c>
      <c r="Q4" s="4"/>
    </row>
    <row r="5" spans="3:18" ht="16.5" customHeight="1" thickBot="1" x14ac:dyDescent="0.3">
      <c r="C5" s="21"/>
      <c r="D5" s="114"/>
      <c r="E5" s="114"/>
      <c r="F5" s="114"/>
      <c r="G5" s="113"/>
      <c r="H5" s="128" t="s">
        <v>135</v>
      </c>
      <c r="I5" s="114"/>
      <c r="J5" s="113"/>
      <c r="K5" s="128" t="s">
        <v>135</v>
      </c>
      <c r="L5" s="114"/>
      <c r="M5" s="113"/>
      <c r="N5" s="128" t="s">
        <v>135</v>
      </c>
      <c r="O5" s="114"/>
      <c r="P5" s="113"/>
      <c r="Q5" s="4"/>
    </row>
    <row r="6" spans="3:18" ht="36" customHeight="1" thickBot="1" x14ac:dyDescent="0.3">
      <c r="C6" s="21"/>
      <c r="D6" s="217" t="s">
        <v>31</v>
      </c>
      <c r="E6" s="10" t="s">
        <v>29</v>
      </c>
      <c r="F6" s="10"/>
      <c r="G6" s="47">
        <v>5.9005555555555603E-2</v>
      </c>
      <c r="H6" s="148">
        <v>18</v>
      </c>
      <c r="I6" s="11"/>
      <c r="J6" s="47">
        <v>6.5799999999999997E-2</v>
      </c>
      <c r="K6" s="148">
        <v>26</v>
      </c>
      <c r="L6" s="48"/>
      <c r="M6" s="47">
        <v>7.46037037037037E-2</v>
      </c>
      <c r="N6" s="148">
        <v>27</v>
      </c>
      <c r="O6" s="11"/>
      <c r="P6" s="36">
        <v>6.7000000000000004E-2</v>
      </c>
      <c r="Q6" s="4"/>
      <c r="R6" s="155"/>
    </row>
    <row r="7" spans="3:18" ht="5.25" customHeight="1" thickBot="1" x14ac:dyDescent="0.3">
      <c r="C7" s="21"/>
      <c r="D7" s="231"/>
      <c r="E7" s="114"/>
      <c r="F7" s="114"/>
      <c r="G7" s="114"/>
      <c r="H7" s="152"/>
      <c r="I7" s="114"/>
      <c r="J7" s="114"/>
      <c r="K7" s="152"/>
      <c r="L7" s="114"/>
      <c r="M7" s="114"/>
      <c r="N7" s="152"/>
      <c r="O7" s="114"/>
      <c r="P7" s="12"/>
      <c r="Q7" s="4"/>
      <c r="R7" s="155"/>
    </row>
    <row r="8" spans="3:18" ht="36" customHeight="1" thickBot="1" x14ac:dyDescent="0.3">
      <c r="C8" s="21"/>
      <c r="D8" s="231"/>
      <c r="E8" s="24" t="s">
        <v>30</v>
      </c>
      <c r="F8" s="24"/>
      <c r="G8" s="47">
        <v>3.4200000000000001E-2</v>
      </c>
      <c r="H8" s="148">
        <v>18</v>
      </c>
      <c r="I8" s="48"/>
      <c r="J8" s="47">
        <v>4.1099999999999998E-2</v>
      </c>
      <c r="K8" s="148">
        <v>26</v>
      </c>
      <c r="L8" s="48"/>
      <c r="M8" s="47">
        <v>5.3499999999999999E-2</v>
      </c>
      <c r="N8" s="148">
        <v>27</v>
      </c>
      <c r="O8" s="11"/>
      <c r="P8" s="38">
        <v>4.2200000000000001E-2</v>
      </c>
      <c r="Q8" s="4"/>
      <c r="R8" s="155"/>
    </row>
    <row r="9" spans="3:18" ht="6" customHeight="1" x14ac:dyDescent="0.25">
      <c r="C9" s="21"/>
      <c r="D9" s="231"/>
      <c r="E9" s="125"/>
      <c r="F9" s="125"/>
      <c r="G9" s="113"/>
      <c r="H9" s="147"/>
      <c r="I9" s="114"/>
      <c r="J9" s="113"/>
      <c r="K9" s="147"/>
      <c r="L9" s="114"/>
      <c r="M9" s="113"/>
      <c r="N9" s="147"/>
      <c r="O9" s="114"/>
      <c r="P9" s="17"/>
      <c r="Q9" s="4"/>
    </row>
    <row r="10" spans="3:18" ht="15" customHeight="1" x14ac:dyDescent="0.25">
      <c r="C10" s="21"/>
      <c r="D10" s="112" t="s">
        <v>133</v>
      </c>
      <c r="E10" s="106"/>
      <c r="F10" s="106"/>
      <c r="G10" s="106"/>
      <c r="H10" s="106"/>
      <c r="I10" s="106"/>
      <c r="J10" s="106"/>
      <c r="K10" s="106"/>
      <c r="L10" s="106"/>
      <c r="M10" s="106"/>
      <c r="N10" s="106"/>
      <c r="O10" s="106"/>
      <c r="Q10" s="4"/>
    </row>
    <row r="11" spans="3:18" ht="15.75" thickBot="1" x14ac:dyDescent="0.3">
      <c r="C11" s="121"/>
      <c r="D11" s="1"/>
      <c r="E11" s="1"/>
      <c r="F11" s="1"/>
      <c r="G11" s="1"/>
      <c r="H11" s="1"/>
      <c r="I11" s="1"/>
      <c r="J11" s="1"/>
      <c r="K11" s="1"/>
      <c r="L11" s="1"/>
      <c r="M11" s="1"/>
      <c r="N11" s="1"/>
      <c r="O11" s="1"/>
      <c r="P11" s="1"/>
      <c r="Q11" s="122"/>
    </row>
  </sheetData>
  <mergeCells count="1">
    <mergeCell ref="D6:D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A0B42-6702-4F8A-B14E-28714B562DB5}">
  <dimension ref="C2:R12"/>
  <sheetViews>
    <sheetView showGridLines="0" zoomScale="91" zoomScaleNormal="91" workbookViewId="0">
      <selection activeCell="S19" sqref="S19"/>
    </sheetView>
  </sheetViews>
  <sheetFormatPr defaultRowHeight="15" x14ac:dyDescent="0.25"/>
  <cols>
    <col min="1" max="1" width="3.28515625" customWidth="1"/>
    <col min="2" max="2" width="3.5703125" customWidth="1"/>
    <col min="3" max="3" width="1.7109375" customWidth="1"/>
    <col min="5" max="5" width="36.28515625" bestFit="1" customWidth="1"/>
    <col min="6" max="6" width="6.42578125" customWidth="1"/>
    <col min="7" max="7" width="19" customWidth="1"/>
    <col min="8" max="8" width="4.5703125" customWidth="1"/>
    <col min="9" max="9" width="1" customWidth="1"/>
    <col min="10" max="10" width="19" customWidth="1"/>
    <col min="11" max="11" width="4.42578125" customWidth="1"/>
    <col min="12" max="12" width="1" customWidth="1"/>
    <col min="13" max="13" width="19" customWidth="1"/>
    <col min="14" max="14" width="2.85546875" customWidth="1"/>
    <col min="15" max="15" width="1" customWidth="1"/>
    <col min="16" max="16" width="16.5703125" customWidth="1"/>
    <col min="17" max="17" width="2.42578125" customWidth="1"/>
  </cols>
  <sheetData>
    <row r="2" spans="3:18" ht="15.75" thickBot="1" x14ac:dyDescent="0.3"/>
    <row r="3" spans="3:18" x14ac:dyDescent="0.25">
      <c r="C3" s="20"/>
      <c r="D3" s="2"/>
      <c r="E3" s="2"/>
      <c r="F3" s="2"/>
      <c r="G3" s="2"/>
      <c r="H3" s="2"/>
      <c r="I3" s="2"/>
      <c r="J3" s="2"/>
      <c r="K3" s="2"/>
      <c r="L3" s="2"/>
      <c r="M3" s="2"/>
      <c r="N3" s="2"/>
      <c r="O3" s="2"/>
      <c r="P3" s="2"/>
      <c r="Q3" s="3"/>
    </row>
    <row r="4" spans="3:18" x14ac:dyDescent="0.25">
      <c r="C4" s="21"/>
      <c r="D4" s="114"/>
      <c r="E4" s="114"/>
      <c r="F4" s="114"/>
      <c r="G4" s="179" t="s">
        <v>54</v>
      </c>
      <c r="H4" s="179"/>
      <c r="I4" s="114"/>
      <c r="J4" s="179" t="s">
        <v>56</v>
      </c>
      <c r="K4" s="179"/>
      <c r="L4" s="114"/>
      <c r="M4" s="179" t="s">
        <v>55</v>
      </c>
      <c r="N4" s="179"/>
      <c r="O4" s="114"/>
      <c r="P4" s="117" t="s">
        <v>0</v>
      </c>
      <c r="Q4" s="4"/>
      <c r="R4" s="106"/>
    </row>
    <row r="5" spans="3:18" ht="15.75" customHeight="1" thickBot="1" x14ac:dyDescent="0.3">
      <c r="C5" s="21"/>
      <c r="D5" s="114"/>
      <c r="E5" s="114"/>
      <c r="F5" s="114"/>
      <c r="G5" s="113"/>
      <c r="H5" s="142" t="s">
        <v>135</v>
      </c>
      <c r="I5" s="106"/>
      <c r="J5" s="141"/>
      <c r="K5" s="142" t="s">
        <v>135</v>
      </c>
      <c r="L5" s="106"/>
      <c r="M5" s="141"/>
      <c r="N5" s="142" t="s">
        <v>135</v>
      </c>
      <c r="O5" s="106"/>
      <c r="P5" s="113"/>
      <c r="Q5" s="4"/>
      <c r="R5" s="106"/>
    </row>
    <row r="6" spans="3:18" ht="24" customHeight="1" thickBot="1" x14ac:dyDescent="0.3">
      <c r="C6" s="21"/>
      <c r="D6" s="217" t="s">
        <v>33</v>
      </c>
      <c r="E6" s="8" t="s">
        <v>34</v>
      </c>
      <c r="F6" s="10"/>
      <c r="G6" s="53">
        <v>1203.7873903913401</v>
      </c>
      <c r="H6" s="145">
        <v>16</v>
      </c>
      <c r="I6" s="11"/>
      <c r="J6" s="53">
        <v>1241.954</v>
      </c>
      <c r="K6" s="145">
        <v>25</v>
      </c>
      <c r="L6" s="54"/>
      <c r="M6" s="53">
        <v>825.93875291170104</v>
      </c>
      <c r="N6" s="145">
        <v>32</v>
      </c>
      <c r="O6" s="11"/>
      <c r="P6" s="37">
        <v>1051</v>
      </c>
      <c r="Q6" s="4"/>
      <c r="R6" s="153"/>
    </row>
    <row r="7" spans="3:18" ht="8.25" customHeight="1" thickBot="1" x14ac:dyDescent="0.3">
      <c r="C7" s="21"/>
      <c r="D7" s="231"/>
      <c r="E7" s="114"/>
      <c r="F7" s="114"/>
      <c r="G7" s="70"/>
      <c r="H7" s="146"/>
      <c r="I7" s="114"/>
      <c r="J7" s="114"/>
      <c r="K7" s="146"/>
      <c r="L7" s="114"/>
      <c r="M7" s="114"/>
      <c r="N7" s="146"/>
      <c r="O7" s="114"/>
      <c r="P7" s="12"/>
      <c r="Q7" s="4"/>
      <c r="R7" s="153"/>
    </row>
    <row r="8" spans="3:18" ht="24" customHeight="1" thickBot="1" x14ac:dyDescent="0.3">
      <c r="C8" s="21"/>
      <c r="D8" s="231"/>
      <c r="E8" s="8" t="s">
        <v>35</v>
      </c>
      <c r="F8" s="10"/>
      <c r="G8" s="53">
        <v>1036.1425790497501</v>
      </c>
      <c r="H8" s="145">
        <v>17</v>
      </c>
      <c r="I8" s="11"/>
      <c r="J8" s="53">
        <v>1230.5450000000001</v>
      </c>
      <c r="K8" s="145">
        <v>28</v>
      </c>
      <c r="L8" s="54"/>
      <c r="M8" s="53">
        <v>763.44673895883204</v>
      </c>
      <c r="N8" s="145">
        <v>33</v>
      </c>
      <c r="O8" s="11"/>
      <c r="P8" s="37">
        <v>991</v>
      </c>
      <c r="Q8" s="4"/>
      <c r="R8" s="153"/>
    </row>
    <row r="9" spans="3:18" ht="6" customHeight="1" thickBot="1" x14ac:dyDescent="0.3">
      <c r="C9" s="21"/>
      <c r="D9" s="231"/>
      <c r="E9" s="125"/>
      <c r="F9" s="125"/>
      <c r="G9" s="113"/>
      <c r="H9" s="147"/>
      <c r="I9" s="114"/>
      <c r="J9" s="113"/>
      <c r="K9" s="147"/>
      <c r="L9" s="114"/>
      <c r="M9" s="113"/>
      <c r="N9" s="147"/>
      <c r="O9" s="114"/>
      <c r="P9" s="17"/>
      <c r="Q9" s="4"/>
      <c r="R9" s="106"/>
    </row>
    <row r="10" spans="3:18" ht="24" customHeight="1" thickBot="1" x14ac:dyDescent="0.3">
      <c r="C10" s="21"/>
      <c r="D10" s="218"/>
      <c r="E10" s="8" t="s">
        <v>36</v>
      </c>
      <c r="F10" s="10"/>
      <c r="G10" s="47">
        <f>G8/'4. Salarisschalen en beloningen'!G22</f>
        <v>1.4596509399364122E-2</v>
      </c>
      <c r="H10" s="148"/>
      <c r="I10" s="11"/>
      <c r="J10" s="47">
        <f>J8/'4. Salarisschalen en beloningen'!J22</f>
        <v>1.8087472256111008E-2</v>
      </c>
      <c r="K10" s="148"/>
      <c r="L10" s="55"/>
      <c r="M10" s="47">
        <f>M8/'4. Salarisschalen en beloningen'!M22</f>
        <v>1.3073986350191346E-2</v>
      </c>
      <c r="N10" s="148"/>
      <c r="O10" s="11"/>
      <c r="P10" s="36">
        <f>P8/'4. Salarisschalen en beloningen'!P22</f>
        <v>1.5138297623683784E-2</v>
      </c>
      <c r="Q10" s="4"/>
      <c r="R10" s="106"/>
    </row>
    <row r="11" spans="3:18" ht="19.5" customHeight="1" x14ac:dyDescent="0.25">
      <c r="C11" s="21"/>
      <c r="D11" s="112" t="s">
        <v>133</v>
      </c>
      <c r="E11" s="106"/>
      <c r="F11" s="106"/>
      <c r="G11" s="106"/>
      <c r="H11" s="106"/>
      <c r="I11" s="106"/>
      <c r="J11" s="106"/>
      <c r="K11" s="106"/>
      <c r="L11" s="106"/>
      <c r="M11" s="106"/>
      <c r="N11" s="106"/>
      <c r="O11" s="106"/>
      <c r="Q11" s="4"/>
      <c r="R11" s="106"/>
    </row>
    <row r="12" spans="3:18" ht="9.75" customHeight="1" thickBot="1" x14ac:dyDescent="0.3">
      <c r="C12" s="121"/>
      <c r="D12" s="1"/>
      <c r="E12" s="1"/>
      <c r="F12" s="1"/>
      <c r="G12" s="1"/>
      <c r="H12" s="1"/>
      <c r="I12" s="1"/>
      <c r="J12" s="1"/>
      <c r="K12" s="1"/>
      <c r="L12" s="1"/>
      <c r="M12" s="1"/>
      <c r="N12" s="1"/>
      <c r="O12" s="1"/>
      <c r="P12" s="1"/>
      <c r="Q12" s="122"/>
    </row>
  </sheetData>
  <mergeCells count="4">
    <mergeCell ref="D6:D10"/>
    <mergeCell ref="G4:H4"/>
    <mergeCell ref="J4:K4"/>
    <mergeCell ref="M4:N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S 2 x 8 W 9 H U 5 x q j A A A A 9 g A A A B I A H A B D b 2 5 m a W c v U G F j a 2 F n Z S 5 4 b W w g o h g A K K A U A A A A A A A A A A A A A A A A A A A A A A A A A A A A h Y + x D o I w F E V / h X S n L d W B k E c Z X M G Y m B j X p l R s h I e B Y v k 3 B z / J X x C j q J v j P f c M 9 9 6 v N 8 j G p g 4 u p u t t i y m J K C e B Q d 2 W F q u U D O 4 Q x i S T s F H 6 p C o T T D L 2 y d i X K T k 6 d 0 4 Y 8 9 5 T v 6 B t V z H B e c T 2 R b 7 V R 9 M o 8 p H t f z m 0 2 D u F 2 h A J u 9 c Y K W i 0 j K n g 0 y Z g M 4 T C 4 l c Q U / d s f y C s h t o N n Z F Y h + s c 2 B y B v T / I B 1 B L A w Q U A A I A C A B L b H 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2 x 8 W y i K R 7 g O A A A A E Q A A A B M A H A B G b 3 J t d W x h c y 9 T Z W N 0 a W 9 u M S 5 t I K I Y A C i g F A A A A A A A A A A A A A A A A A A A A A A A A A A A A C t O T S 7 J z M 9 T C I b Q h t Y A U E s B A i 0 A F A A C A A g A S 2 x 8 W 9 H U 5 x q j A A A A 9 g A A A B I A A A A A A A A A A A A A A A A A A A A A A E N v b m Z p Z y 9 Q Y W N r Y W d l L n h t b F B L A Q I t A B Q A A g A I A E t s f F s P y u m r p A A A A O k A A A A T A A A A A A A A A A A A A A A A A O 8 A A A B b Q 2 9 u d G V u d F 9 U e X B l c 1 0 u e G 1 s U E s B A i 0 A F A A C A A g A S 2 x 8 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D K f q Q c I h R K h H p 0 f 3 5 B q c A A A A A A A g A A A A A A E G Y A A A A B A A A g A A A A V / u D R L C s 1 S v 2 / C X p E d T F n 9 Y S i 5 M M / e J R M U P M W a 6 c m G Q A A A A A D o A A A A A C A A A g A A A A s L T B L b z r n D m E 0 L z Q C c k m T B 7 r k x R I v N w H o 0 H b b b 8 L q T 5 Q A A A A y l p x w s W 5 y 8 N 7 M s x 6 d H u a i t M r t a 6 k O t S M Z f M 0 d K 7 K E y w I J 3 S X T 5 9 8 E p 3 p 2 7 R q i t Q t j / C G 8 P o L v p g k x P k 8 B Y i 4 S A i 0 L y Q b A N u l B u N R c z L s d i t A A A A A 0 y r I f b w M d K l m 6 p J g k c u R J o 2 D U a G Z x L w 2 P p O P d V m B / / F o V l C Y d B f 5 Y S E C 0 C l f v f Y E W A m d N W S 5 e 3 R S X o v C L W 0 f + w = = < / 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fbc385-a9b6-4153-95c7-189fb3609a30">
      <Terms xmlns="http://schemas.microsoft.com/office/infopath/2007/PartnerControls"/>
    </lcf76f155ced4ddcb4097134ff3c332f>
    <TaxCatchAll xmlns="6713c553-9907-4170-9819-372047700ad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C3211D15ACF1E4FAB4C34B41D87A013" ma:contentTypeVersion="10" ma:contentTypeDescription="Create a new document." ma:contentTypeScope="" ma:versionID="27e67553f5e2a812566ca3197cd0e016">
  <xsd:schema xmlns:xsd="http://www.w3.org/2001/XMLSchema" xmlns:xs="http://www.w3.org/2001/XMLSchema" xmlns:p="http://schemas.microsoft.com/office/2006/metadata/properties" xmlns:ns2="6dfbc385-a9b6-4153-95c7-189fb3609a30" xmlns:ns3="6713c553-9907-4170-9819-372047700adf" targetNamespace="http://schemas.microsoft.com/office/2006/metadata/properties" ma:root="true" ma:fieldsID="f57d67845548045a117d0a61bed464ca" ns2:_="" ns3:_="">
    <xsd:import namespace="6dfbc385-a9b6-4153-95c7-189fb3609a30"/>
    <xsd:import namespace="6713c553-9907-4170-9819-372047700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bc385-a9b6-4153-95c7-189fb3609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376caf-eb23-4d4d-9434-dc3dea19bcb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13c553-9907-4170-9819-372047700a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6c8121f-8ff0-4314-b31c-69434c8c8f34}" ma:internalName="TaxCatchAll" ma:showField="CatchAllData" ma:web="6713c553-9907-4170-9819-372047700a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D30601-AC77-4438-8C81-0865786E13B6}">
  <ds:schemaRefs>
    <ds:schemaRef ds:uri="http://schemas.microsoft.com/DataMashup"/>
  </ds:schemaRefs>
</ds:datastoreItem>
</file>

<file path=customXml/itemProps2.xml><?xml version="1.0" encoding="utf-8"?>
<ds:datastoreItem xmlns:ds="http://schemas.openxmlformats.org/officeDocument/2006/customXml" ds:itemID="{3D2DBAAC-B890-4B3D-8EBD-2B292EF85314}">
  <ds:schemaRefs>
    <ds:schemaRef ds:uri="http://schemas.microsoft.com/office/2006/metadata/properties"/>
    <ds:schemaRef ds:uri="http://schemas.microsoft.com/office/infopath/2007/PartnerControls"/>
    <ds:schemaRef ds:uri="6dfbc385-a9b6-4153-95c7-189fb3609a30"/>
    <ds:schemaRef ds:uri="6713c553-9907-4170-9819-372047700adf"/>
  </ds:schemaRefs>
</ds:datastoreItem>
</file>

<file path=customXml/itemProps3.xml><?xml version="1.0" encoding="utf-8"?>
<ds:datastoreItem xmlns:ds="http://schemas.openxmlformats.org/officeDocument/2006/customXml" ds:itemID="{95D205FE-2476-4365-8927-02A5835DA286}">
  <ds:schemaRefs>
    <ds:schemaRef ds:uri="http://schemas.microsoft.com/sharepoint/v3/contenttype/forms"/>
  </ds:schemaRefs>
</ds:datastoreItem>
</file>

<file path=customXml/itemProps4.xml><?xml version="1.0" encoding="utf-8"?>
<ds:datastoreItem xmlns:ds="http://schemas.openxmlformats.org/officeDocument/2006/customXml" ds:itemID="{D12A1830-96E8-4490-9433-18E936605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bc385-a9b6-4153-95c7-189fb3609a30"/>
    <ds:schemaRef ds:uri="6713c553-9907-4170-9819-372047700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1. Inleiding</vt:lpstr>
      <vt:lpstr>Draaigrafiek</vt:lpstr>
      <vt:lpstr>Input draaigrafiek</vt:lpstr>
      <vt:lpstr>2. Kenmerken van bezetting</vt:lpstr>
      <vt:lpstr>3. Personeelsmobiliteit</vt:lpstr>
      <vt:lpstr>4. Salarisschalen en beloningen</vt:lpstr>
      <vt:lpstr>5. Externe inhuur</vt:lpstr>
      <vt:lpstr>6. Ziekteverzuim</vt:lpstr>
      <vt:lpstr>7. Opleiding en ontwikkeling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Cato Veuger</dc:creator>
  <cp:lastModifiedBy>Marlies Rosenbrand</cp:lastModifiedBy>
  <dcterms:created xsi:type="dcterms:W3CDTF">2015-06-05T18:17:20Z</dcterms:created>
  <dcterms:modified xsi:type="dcterms:W3CDTF">2025-12-17T14:19:58Z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0x0101001C3211D15ACF1E4FAB4C34B41D87A013</vt:lpwstr>
  </property>
  <property fmtid="{D5CDD505-2E9C-101B-9397-08002B2CF9AE}" pid="3" name="MediaServiceImageTags">
    <vt:lpwstr/>
  </property>
</Properties>
</file>